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87B1FEAC-1DCB-42E2-AE85-E80C124B29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5" i="1" l="1"/>
  <c r="H125" i="1"/>
  <c r="I125" i="1"/>
  <c r="J125" i="1"/>
  <c r="L125" i="1"/>
  <c r="J165" i="1" l="1"/>
  <c r="I165" i="1"/>
  <c r="H165" i="1"/>
  <c r="G165" i="1"/>
  <c r="J146" i="1"/>
  <c r="I146" i="1"/>
  <c r="H146" i="1"/>
  <c r="G146" i="1"/>
  <c r="J128" i="1"/>
  <c r="I128" i="1"/>
  <c r="H128" i="1"/>
  <c r="G128" i="1"/>
  <c r="G127" i="1"/>
  <c r="G118" i="1"/>
  <c r="G125" i="1" s="1"/>
  <c r="J109" i="1"/>
  <c r="I109" i="1"/>
  <c r="H109" i="1"/>
  <c r="G109" i="1"/>
  <c r="G71" i="1"/>
  <c r="I63" i="1"/>
  <c r="J35" i="1"/>
  <c r="I35" i="1"/>
  <c r="H35" i="1"/>
  <c r="G35" i="1"/>
  <c r="J16" i="1" l="1"/>
  <c r="I16" i="1"/>
  <c r="H16" i="1"/>
  <c r="G16" i="1"/>
  <c r="B191" i="1" l="1"/>
  <c r="A191" i="1"/>
  <c r="L190" i="1"/>
  <c r="J190" i="1"/>
  <c r="I190" i="1"/>
  <c r="H190" i="1"/>
  <c r="G190" i="1"/>
  <c r="F190" i="1"/>
  <c r="B182" i="1"/>
  <c r="A182" i="1"/>
  <c r="L181" i="1"/>
  <c r="J181" i="1"/>
  <c r="I181" i="1"/>
  <c r="I191" i="1" s="1"/>
  <c r="H181" i="1"/>
  <c r="H191" i="1" s="1"/>
  <c r="G181" i="1"/>
  <c r="F181" i="1"/>
  <c r="B173" i="1"/>
  <c r="A173" i="1"/>
  <c r="L172" i="1"/>
  <c r="J172" i="1"/>
  <c r="I172" i="1"/>
  <c r="H172" i="1"/>
  <c r="G172" i="1"/>
  <c r="F172" i="1"/>
  <c r="B163" i="1"/>
  <c r="A163" i="1"/>
  <c r="L162" i="1"/>
  <c r="J162" i="1"/>
  <c r="I162" i="1"/>
  <c r="I173" i="1" s="1"/>
  <c r="H162" i="1"/>
  <c r="G162" i="1"/>
  <c r="F162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I154" i="1" s="1"/>
  <c r="H143" i="1"/>
  <c r="G143" i="1"/>
  <c r="G154" i="1" s="1"/>
  <c r="F143" i="1"/>
  <c r="B136" i="1"/>
  <c r="A136" i="1"/>
  <c r="L135" i="1"/>
  <c r="J135" i="1"/>
  <c r="I135" i="1"/>
  <c r="H135" i="1"/>
  <c r="G135" i="1"/>
  <c r="F135" i="1"/>
  <c r="B126" i="1"/>
  <c r="A126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F117" i="1" s="1"/>
  <c r="B98" i="1"/>
  <c r="A98" i="1"/>
  <c r="L97" i="1"/>
  <c r="J97" i="1"/>
  <c r="I97" i="1"/>
  <c r="H97" i="1"/>
  <c r="G97" i="1"/>
  <c r="F97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62" i="1" l="1"/>
  <c r="G191" i="1"/>
  <c r="F173" i="1"/>
  <c r="J154" i="1"/>
  <c r="F154" i="1"/>
  <c r="F136" i="1"/>
  <c r="F191" i="1"/>
  <c r="F98" i="1"/>
  <c r="J136" i="1"/>
  <c r="F80" i="1"/>
  <c r="F62" i="1"/>
  <c r="H62" i="1"/>
  <c r="J62" i="1"/>
  <c r="J191" i="1"/>
  <c r="H173" i="1"/>
  <c r="G173" i="1"/>
  <c r="J173" i="1"/>
  <c r="H154" i="1"/>
  <c r="I136" i="1"/>
  <c r="H136" i="1"/>
  <c r="G136" i="1"/>
  <c r="I117" i="1"/>
  <c r="J117" i="1"/>
  <c r="I98" i="1"/>
  <c r="H98" i="1"/>
  <c r="G98" i="1"/>
  <c r="J98" i="1"/>
  <c r="I80" i="1"/>
  <c r="H80" i="1"/>
  <c r="G80" i="1"/>
  <c r="J80" i="1"/>
  <c r="I62" i="1"/>
  <c r="J43" i="1"/>
  <c r="H24" i="1"/>
  <c r="G24" i="1"/>
  <c r="L191" i="1"/>
  <c r="L173" i="1"/>
  <c r="L154" i="1"/>
  <c r="L136" i="1"/>
  <c r="H117" i="1"/>
  <c r="G117" i="1"/>
  <c r="L117" i="1"/>
  <c r="L98" i="1"/>
  <c r="L80" i="1"/>
  <c r="L62" i="1"/>
  <c r="L43" i="1"/>
  <c r="H43" i="1"/>
  <c r="G43" i="1"/>
  <c r="I43" i="1"/>
  <c r="L24" i="1"/>
  <c r="I24" i="1"/>
  <c r="F24" i="1"/>
  <c r="J24" i="1"/>
  <c r="F192" i="1" l="1"/>
  <c r="H192" i="1"/>
  <c r="J192" i="1"/>
  <c r="G192" i="1"/>
  <c r="L192" i="1"/>
  <c r="I192" i="1"/>
</calcChain>
</file>

<file path=xl/sharedStrings.xml><?xml version="1.0" encoding="utf-8"?>
<sst xmlns="http://schemas.openxmlformats.org/spreadsheetml/2006/main" count="452" uniqueCount="128">
  <si>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</si>
  <si>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</si>
  <si>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</si>
  <si>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</si>
  <si>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</si>
  <si>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</si>
  <si>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</si>
  <si>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</si>
  <si>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</si>
  <si>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</si>
  <si>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</si>
  <si>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</si>
  <si>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</si>
  <si>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</si>
  <si>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</si>
  <si>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</si>
  <si>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</si>
  <si>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</si>
  <si>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</si>
  <si>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</si>
  <si>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</si>
  <si>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</si>
  <si>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</si>
  <si>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</si>
  <si>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</si>
  <si>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</si>
  <si>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</si>
  <si>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</si>
  <si>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</si>
  <si>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</si>
  <si>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</si>
  <si>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</si>
  <si>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</si>
  <si>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</si>
  <si>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</si>
  <si>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</si>
  <si>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</si>
  <si>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порциями</t>
  </si>
  <si>
    <t>Чай с лимоном</t>
  </si>
  <si>
    <t>Хлеб пшеничный йодированный</t>
  </si>
  <si>
    <t>Хлеб ржано-пшеничный</t>
  </si>
  <si>
    <t>Кондитерские изделия</t>
  </si>
  <si>
    <t>конд.изд</t>
  </si>
  <si>
    <t>181/11</t>
  </si>
  <si>
    <t>15/11</t>
  </si>
  <si>
    <t>375,377/11</t>
  </si>
  <si>
    <t>ПР</t>
  </si>
  <si>
    <t>Суп картофельный с горохом</t>
  </si>
  <si>
    <t xml:space="preserve">Овощи соленые/свежие  </t>
  </si>
  <si>
    <t>Чай с сахаром</t>
  </si>
  <si>
    <t>Хлеб пшеничный йодир.</t>
  </si>
  <si>
    <t>102/11</t>
  </si>
  <si>
    <t>279/11</t>
  </si>
  <si>
    <t>171, 302/11</t>
  </si>
  <si>
    <t>70,71/11</t>
  </si>
  <si>
    <t>375,376/11</t>
  </si>
  <si>
    <t>Тефтели 2-й вариант   с соусом 759/13</t>
  </si>
  <si>
    <t>Таб 32/13</t>
  </si>
  <si>
    <t>Борщ из св. капус с карт.</t>
  </si>
  <si>
    <t>82/11</t>
  </si>
  <si>
    <t>234, 229/11</t>
  </si>
  <si>
    <t>302/11</t>
  </si>
  <si>
    <t>Рагу из птицы</t>
  </si>
  <si>
    <t>Компот из смеси сухофруктов</t>
  </si>
  <si>
    <t>289/11</t>
  </si>
  <si>
    <t>349/11</t>
  </si>
  <si>
    <t xml:space="preserve">Овощи соленые/свежие </t>
  </si>
  <si>
    <t>Суп картофельный с крупой</t>
  </si>
  <si>
    <t>101/11</t>
  </si>
  <si>
    <t>Суп молочный с макаронными изд</t>
  </si>
  <si>
    <t>120/11</t>
  </si>
  <si>
    <t>338/11</t>
  </si>
  <si>
    <t>Суп картофельный с макарон. изд</t>
  </si>
  <si>
    <t>Котлеты, биточки, шницели с соусом 759/13</t>
  </si>
  <si>
    <t>103/11</t>
  </si>
  <si>
    <t>268/11</t>
  </si>
  <si>
    <t>Плов из птицы</t>
  </si>
  <si>
    <t>291/11</t>
  </si>
  <si>
    <t>134/16</t>
  </si>
  <si>
    <t>Овощи соленые/свежие</t>
  </si>
  <si>
    <t>Суп картофельный с  крупой</t>
  </si>
  <si>
    <t xml:space="preserve">Птица, тушенная в соусе </t>
  </si>
  <si>
    <t>Макаронные изд.отварные</t>
  </si>
  <si>
    <t>290/11</t>
  </si>
  <si>
    <t>202,309/11</t>
  </si>
  <si>
    <t xml:space="preserve">Икра кабачковая </t>
  </si>
  <si>
    <t>Таб.32/13</t>
  </si>
  <si>
    <t>Тефтели 2-й вариант с соусом 759/13</t>
  </si>
  <si>
    <t>Каша жидкая молочная манная с маслом сливочным</t>
  </si>
  <si>
    <t>Свекла отварная с маслом растительным и зеленым горошком</t>
  </si>
  <si>
    <t>53/15</t>
  </si>
  <si>
    <t>45, 47/11</t>
  </si>
  <si>
    <t>Каша  рассыпчатая (рисовая или гречневая)</t>
  </si>
  <si>
    <t>Салат из свежей или квашеной капусты</t>
  </si>
  <si>
    <t>45,47/11</t>
  </si>
  <si>
    <t>171,302/11</t>
  </si>
  <si>
    <t>Каша  рассыпчатая (гречневая или рисовая)</t>
  </si>
  <si>
    <t>Масло сливочное</t>
  </si>
  <si>
    <t>183/11</t>
  </si>
  <si>
    <t>14/11</t>
  </si>
  <si>
    <t>Икра кабачковая</t>
  </si>
  <si>
    <t>Согласовано</t>
  </si>
  <si>
    <t>конд.изд.</t>
  </si>
  <si>
    <t>пор.продукт</t>
  </si>
  <si>
    <t>Тефтели 2-й вариант  с соусом 759/13</t>
  </si>
  <si>
    <t>Котлета или биточек рыбные с тушенными овощами в томате</t>
  </si>
  <si>
    <t>Каша  рассыпчатая (пшенная, овсяная, ячневая, перловая, пшеничная)</t>
  </si>
  <si>
    <t>таб.32/13</t>
  </si>
  <si>
    <t>Суп рыбный</t>
  </si>
  <si>
    <t>Овощи соленые/свежие (огурец)</t>
  </si>
  <si>
    <t>Тефтели 2-й вариант с соусом или котлеты натуральные из мяса птицы-наггетсы с соусом 759/13</t>
  </si>
  <si>
    <t xml:space="preserve">Каша жидкая молочная </t>
  </si>
  <si>
    <t>234/11</t>
  </si>
  <si>
    <t>96/11</t>
  </si>
  <si>
    <t>Рассольник "Ленинградский"</t>
  </si>
  <si>
    <t>Каша  рассыпчатая (пшеничная, овсяная, ячневая, перловая, пшеничная)</t>
  </si>
  <si>
    <t>Салат из свежей  или кваш капусты</t>
  </si>
  <si>
    <t>Овощи соленые/свежие  (огурец)</t>
  </si>
  <si>
    <t>Фрукты свежие</t>
  </si>
  <si>
    <t>Свекла отварная</t>
  </si>
  <si>
    <t>Салат из свежей или кваш капусты</t>
  </si>
  <si>
    <t>Каша жидкая молочная манная с маслом сл.</t>
  </si>
  <si>
    <t xml:space="preserve">Фрукты свежие </t>
  </si>
  <si>
    <t xml:space="preserve">Свекла отварная с растительным маслом </t>
  </si>
  <si>
    <t>пор. продукт</t>
  </si>
  <si>
    <t>МБОУ СОШ № 25 им. П.К.Каледина</t>
  </si>
  <si>
    <t>Директор МБОУ СОШ № 25</t>
  </si>
  <si>
    <t>Сниткина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</si>
</sst>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wrapText="1"/>
    </xf>
    <xf numFmtId="2" fontId="11" fillId="5" borderId="2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 wrapText="1"/>
    </xf>
    <xf numFmtId="2" fontId="11" fillId="5" borderId="2" xfId="0" applyNumberFormat="1" applyFont="1" applyFill="1" applyBorder="1" applyAlignment="1" applyProtection="1">
      <alignment horizontal="center" wrapText="1"/>
      <protection locked="0"/>
    </xf>
    <xf numFmtId="49" fontId="11" fillId="5" borderId="2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2" fontId="11" fillId="5" borderId="4" xfId="0" applyNumberFormat="1" applyFont="1" applyFill="1" applyBorder="1" applyAlignment="1" applyProtection="1">
      <alignment horizontal="center"/>
      <protection locked="0"/>
    </xf>
    <xf numFmtId="2" fontId="11" fillId="5" borderId="2" xfId="0" applyNumberFormat="1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horizontal="center" wrapText="1"/>
    </xf>
    <xf numFmtId="2" fontId="12" fillId="5" borderId="2" xfId="0" applyNumberFormat="1" applyFont="1" applyFill="1" applyBorder="1" applyAlignment="1">
      <alignment horizontal="center" wrapText="1"/>
    </xf>
    <xf numFmtId="0" fontId="12" fillId="5" borderId="2" xfId="0" applyFont="1" applyFill="1" applyBorder="1"/>
    <xf numFmtId="49" fontId="12" fillId="5" borderId="2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vertical="top" wrapText="1"/>
    </xf>
    <xf numFmtId="0" fontId="12" fillId="5" borderId="2" xfId="0" applyFont="1" applyFill="1" applyBorder="1" applyAlignment="1">
      <alignment horizontal="center" vertical="top" wrapText="1"/>
    </xf>
    <xf numFmtId="49" fontId="12" fillId="5" borderId="2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12" fillId="5" borderId="2" xfId="0" applyNumberFormat="1" applyFont="1" applyFill="1" applyBorder="1" applyAlignment="1">
      <alignment horizontal="center"/>
    </xf>
    <xf numFmtId="0" fontId="13" fillId="2" borderId="16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>
      <alignment horizontal="left" wrapText="1"/>
    </xf>
    <xf numFmtId="49" fontId="12" fillId="5" borderId="4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>
      <alignment horizontal="left" vertical="top" wrapText="1"/>
    </xf>
    <xf numFmtId="49" fontId="13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/>
    </xf>
    <xf numFmtId="0" fontId="16" fillId="0" borderId="14" xfId="0" applyFont="1" applyBorder="1"/>
    <xf numFmtId="0" fontId="16" fillId="0" borderId="1" xfId="0" applyFont="1" applyBorder="1"/>
    <xf numFmtId="0" fontId="16" fillId="0" borderId="6" xfId="0" applyFont="1" applyBorder="1"/>
    <xf numFmtId="0" fontId="16" fillId="4" borderId="4" xfId="0" applyFont="1" applyFill="1" applyBorder="1"/>
    <xf numFmtId="0" fontId="16" fillId="0" borderId="2" xfId="0" applyFont="1" applyBorder="1"/>
    <xf numFmtId="0" fontId="12" fillId="4" borderId="2" xfId="0" applyFont="1" applyFill="1" applyBorder="1"/>
    <xf numFmtId="0" fontId="16" fillId="2" borderId="2" xfId="0" applyFont="1" applyFill="1" applyBorder="1" applyProtection="1">
      <protection locked="0"/>
    </xf>
    <xf numFmtId="0" fontId="16" fillId="0" borderId="4" xfId="0" applyFont="1" applyBorder="1"/>
    <xf numFmtId="0" fontId="17" fillId="0" borderId="2" xfId="0" applyFont="1" applyBorder="1" applyAlignment="1" applyProtection="1">
      <alignment horizontal="right"/>
      <protection locked="0"/>
    </xf>
    <xf numFmtId="0" fontId="16" fillId="0" borderId="5" xfId="0" applyFont="1" applyBorder="1"/>
    <xf numFmtId="0" fontId="20" fillId="0" borderId="0" xfId="0" applyFont="1" applyAlignment="1">
      <alignment horizontal="left"/>
    </xf>
    <xf numFmtId="0" fontId="1" fillId="0" borderId="2" xfId="0" applyFont="1" applyBorder="1"/>
    <xf numFmtId="0" fontId="11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8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8.33203125" style="1" customWidth="1"/>
    <col min="4" max="4" width="14.88671875" style="1" customWidth="1"/>
    <col min="5" max="5" width="53.441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1" t="s">
        <v>125</v>
      </c>
      <c r="D1" s="102"/>
      <c r="E1" s="102"/>
      <c r="F1" s="1" t="s">
        <v>101</v>
      </c>
      <c r="G1" s="2" t="s">
        <v>16</v>
      </c>
      <c r="H1" s="103" t="s">
        <v>126</v>
      </c>
      <c r="I1" s="103"/>
      <c r="J1" s="103"/>
      <c r="K1" s="103"/>
    </row>
    <row r="2" spans="1:12" ht="17.399999999999999" x14ac:dyDescent="0.25">
      <c r="A2" s="30" t="s">
        <v>6</v>
      </c>
      <c r="C2" s="2"/>
      <c r="G2" s="2" t="s">
        <v>17</v>
      </c>
      <c r="H2" s="103" t="s">
        <v>127</v>
      </c>
      <c r="I2" s="103"/>
      <c r="J2" s="103"/>
      <c r="K2" s="103"/>
    </row>
    <row r="3" spans="1:12" ht="17.25" customHeight="1" x14ac:dyDescent="0.25">
      <c r="A3" s="4" t="s">
        <v>8</v>
      </c>
      <c r="C3" s="2"/>
      <c r="D3" s="3"/>
      <c r="E3" s="33" t="s">
        <v>9</v>
      </c>
      <c r="G3" s="2" t="s">
        <v>18</v>
      </c>
      <c r="H3" s="41">
        <v>12</v>
      </c>
      <c r="I3" s="41">
        <v>1</v>
      </c>
      <c r="J3" s="42">
        <v>2026</v>
      </c>
      <c r="K3" s="43"/>
    </row>
    <row r="4" spans="1:12" x14ac:dyDescent="0.25">
      <c r="C4" s="2"/>
      <c r="D4" s="4"/>
      <c r="H4" s="40" t="s">
        <v>34</v>
      </c>
      <c r="I4" s="40" t="s">
        <v>35</v>
      </c>
      <c r="J4" s="40" t="s">
        <v>36</v>
      </c>
    </row>
    <row r="5" spans="1:12" ht="30.6" x14ac:dyDescent="0.25">
      <c r="A5" s="38" t="s">
        <v>14</v>
      </c>
      <c r="B5" s="39" t="s">
        <v>15</v>
      </c>
      <c r="C5" s="31" t="s">
        <v>0</v>
      </c>
      <c r="D5" s="31" t="s">
        <v>13</v>
      </c>
      <c r="E5" s="31" t="s">
        <v>12</v>
      </c>
      <c r="F5" s="31" t="s">
        <v>32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33</v>
      </c>
    </row>
    <row r="6" spans="1:12" ht="14.4" x14ac:dyDescent="0.3">
      <c r="A6" s="16">
        <v>1</v>
      </c>
      <c r="B6" s="17">
        <v>1</v>
      </c>
      <c r="C6" s="88" t="s">
        <v>19</v>
      </c>
      <c r="D6" s="89" t="s">
        <v>26</v>
      </c>
      <c r="E6" s="44" t="s">
        <v>88</v>
      </c>
      <c r="F6" s="45">
        <v>205</v>
      </c>
      <c r="G6" s="47">
        <v>4.72</v>
      </c>
      <c r="H6" s="47">
        <v>6.97</v>
      </c>
      <c r="I6" s="47">
        <v>21.32</v>
      </c>
      <c r="J6" s="47">
        <v>167.9</v>
      </c>
      <c r="K6" s="50" t="s">
        <v>43</v>
      </c>
      <c r="L6" s="47">
        <v>40.700000000000003</v>
      </c>
    </row>
    <row r="7" spans="1:12" ht="14.4" x14ac:dyDescent="0.3">
      <c r="A7" s="19"/>
      <c r="B7" s="13"/>
      <c r="C7" s="90"/>
      <c r="D7" s="91" t="s">
        <v>103</v>
      </c>
      <c r="E7" s="58" t="s">
        <v>37</v>
      </c>
      <c r="F7" s="59">
        <v>10</v>
      </c>
      <c r="G7" s="60">
        <v>2.3199999999999998</v>
      </c>
      <c r="H7" s="60">
        <v>2.95</v>
      </c>
      <c r="I7" s="60">
        <v>0</v>
      </c>
      <c r="J7" s="60">
        <v>36</v>
      </c>
      <c r="K7" s="62" t="s">
        <v>44</v>
      </c>
      <c r="L7" s="48">
        <v>10.7</v>
      </c>
    </row>
    <row r="8" spans="1:12" ht="14.4" x14ac:dyDescent="0.3">
      <c r="A8" s="19"/>
      <c r="B8" s="13"/>
      <c r="C8" s="90"/>
      <c r="D8" s="92" t="s">
        <v>21</v>
      </c>
      <c r="E8" s="58" t="s">
        <v>38</v>
      </c>
      <c r="F8" s="59">
        <v>200</v>
      </c>
      <c r="G8" s="60">
        <v>0.6</v>
      </c>
      <c r="H8" s="60">
        <v>0.03</v>
      </c>
      <c r="I8" s="60">
        <v>9.8699999999999992</v>
      </c>
      <c r="J8" s="60">
        <v>41.6</v>
      </c>
      <c r="K8" s="62" t="s">
        <v>45</v>
      </c>
      <c r="L8" s="48">
        <v>6.24</v>
      </c>
    </row>
    <row r="9" spans="1:12" ht="14.4" x14ac:dyDescent="0.3">
      <c r="A9" s="19"/>
      <c r="B9" s="13"/>
      <c r="C9" s="90"/>
      <c r="D9" s="93" t="s">
        <v>29</v>
      </c>
      <c r="E9" s="58" t="s">
        <v>39</v>
      </c>
      <c r="F9" s="59">
        <v>45</v>
      </c>
      <c r="G9" s="60">
        <v>3.56</v>
      </c>
      <c r="H9" s="60">
        <v>0.45</v>
      </c>
      <c r="I9" s="60">
        <v>21.71</v>
      </c>
      <c r="J9" s="60">
        <v>105.21</v>
      </c>
      <c r="K9" s="62" t="s">
        <v>46</v>
      </c>
      <c r="L9" s="48">
        <v>2.56</v>
      </c>
    </row>
    <row r="10" spans="1:12" ht="14.4" x14ac:dyDescent="0.3">
      <c r="A10" s="19"/>
      <c r="B10" s="13"/>
      <c r="C10" s="90"/>
      <c r="D10" s="93" t="s">
        <v>30</v>
      </c>
      <c r="E10" s="58" t="s">
        <v>40</v>
      </c>
      <c r="F10" s="59">
        <v>24</v>
      </c>
      <c r="G10" s="60">
        <v>1.76</v>
      </c>
      <c r="H10" s="60">
        <v>0.32</v>
      </c>
      <c r="I10" s="60">
        <v>10.4</v>
      </c>
      <c r="J10" s="60">
        <v>51.2</v>
      </c>
      <c r="K10" s="62" t="s">
        <v>46</v>
      </c>
      <c r="L10" s="49">
        <v>1.8</v>
      </c>
    </row>
    <row r="11" spans="1:12" ht="14.4" x14ac:dyDescent="0.3">
      <c r="A11" s="19"/>
      <c r="B11" s="13"/>
      <c r="C11" s="90"/>
      <c r="D11" s="93" t="s">
        <v>42</v>
      </c>
      <c r="E11" s="61" t="s">
        <v>41</v>
      </c>
      <c r="F11" s="59">
        <v>20</v>
      </c>
      <c r="G11" s="60">
        <v>1.7</v>
      </c>
      <c r="H11" s="60">
        <v>6.8</v>
      </c>
      <c r="I11" s="60">
        <v>13.4</v>
      </c>
      <c r="J11" s="60">
        <v>62.9</v>
      </c>
      <c r="K11" s="62" t="s">
        <v>46</v>
      </c>
      <c r="L11" s="49">
        <v>21</v>
      </c>
    </row>
    <row r="12" spans="1:12" ht="14.4" x14ac:dyDescent="0.3">
      <c r="A12" s="19"/>
      <c r="B12" s="13"/>
      <c r="C12" s="90"/>
      <c r="D12" s="94"/>
      <c r="E12" s="57"/>
      <c r="F12" s="36"/>
      <c r="G12" s="36"/>
      <c r="H12" s="36"/>
      <c r="I12" s="36"/>
      <c r="J12" s="36"/>
      <c r="K12" s="37"/>
      <c r="L12" s="36"/>
    </row>
    <row r="13" spans="1:12" ht="14.4" x14ac:dyDescent="0.3">
      <c r="A13" s="20"/>
      <c r="B13" s="15"/>
      <c r="C13" s="95"/>
      <c r="D13" s="96" t="s">
        <v>31</v>
      </c>
      <c r="E13" s="82"/>
      <c r="F13" s="83">
        <f>SUM(F6:F12)</f>
        <v>504</v>
      </c>
      <c r="G13" s="83">
        <f t="shared" ref="G13:J13" si="0">SUM(G6:G12)</f>
        <v>14.659999999999998</v>
      </c>
      <c r="H13" s="83">
        <f t="shared" si="0"/>
        <v>17.52</v>
      </c>
      <c r="I13" s="83">
        <f t="shared" si="0"/>
        <v>76.7</v>
      </c>
      <c r="J13" s="83">
        <f t="shared" si="0"/>
        <v>464.80999999999995</v>
      </c>
      <c r="K13" s="84"/>
      <c r="L13" s="83">
        <f t="shared" ref="L13" si="1">SUM(L6:L12)</f>
        <v>83</v>
      </c>
    </row>
    <row r="14" spans="1:12" ht="14.4" x14ac:dyDescent="0.3">
      <c r="A14" s="21">
        <f>A6</f>
        <v>1</v>
      </c>
      <c r="B14" s="11">
        <f>B6</f>
        <v>1</v>
      </c>
      <c r="C14" s="97" t="s">
        <v>23</v>
      </c>
      <c r="D14" s="92" t="s">
        <v>25</v>
      </c>
      <c r="E14" s="51" t="s">
        <v>47</v>
      </c>
      <c r="F14" s="52">
        <v>200</v>
      </c>
      <c r="G14" s="54">
        <v>7.39</v>
      </c>
      <c r="H14" s="54">
        <v>8.2200000000000006</v>
      </c>
      <c r="I14" s="54">
        <v>19.23</v>
      </c>
      <c r="J14" s="54">
        <v>138.6</v>
      </c>
      <c r="K14" s="53" t="s">
        <v>51</v>
      </c>
      <c r="L14" s="55">
        <v>12</v>
      </c>
    </row>
    <row r="15" spans="1:12" ht="14.4" x14ac:dyDescent="0.3">
      <c r="A15" s="19"/>
      <c r="B15" s="13"/>
      <c r="C15" s="90"/>
      <c r="D15" s="92" t="s">
        <v>26</v>
      </c>
      <c r="E15" s="51" t="s">
        <v>104</v>
      </c>
      <c r="F15" s="53">
        <v>90</v>
      </c>
      <c r="G15" s="54">
        <v>7.46</v>
      </c>
      <c r="H15" s="54">
        <v>9.49</v>
      </c>
      <c r="I15" s="54">
        <v>10.7</v>
      </c>
      <c r="J15" s="54">
        <v>274.10000000000002</v>
      </c>
      <c r="K15" s="53" t="s">
        <v>52</v>
      </c>
      <c r="L15" s="56">
        <v>44.87</v>
      </c>
    </row>
    <row r="16" spans="1:12" ht="27.6" x14ac:dyDescent="0.3">
      <c r="A16" s="19"/>
      <c r="B16" s="13"/>
      <c r="C16" s="90"/>
      <c r="D16" s="92" t="s">
        <v>27</v>
      </c>
      <c r="E16" s="63" t="s">
        <v>106</v>
      </c>
      <c r="F16" s="64">
        <v>150</v>
      </c>
      <c r="G16" s="60">
        <f>5.67+0.02</f>
        <v>5.6899999999999995</v>
      </c>
      <c r="H16" s="60">
        <f>5.42+1.5</f>
        <v>6.92</v>
      </c>
      <c r="I16" s="60">
        <f>36.67+0.03</f>
        <v>36.700000000000003</v>
      </c>
      <c r="J16" s="60">
        <f>210.11+13.2</f>
        <v>223.31</v>
      </c>
      <c r="K16" s="50" t="s">
        <v>53</v>
      </c>
      <c r="L16" s="56">
        <v>9.8000000000000007</v>
      </c>
    </row>
    <row r="17" spans="1:12" ht="16.5" customHeight="1" x14ac:dyDescent="0.3">
      <c r="A17" s="19"/>
      <c r="B17" s="13"/>
      <c r="C17" s="90"/>
      <c r="D17" s="92" t="s">
        <v>24</v>
      </c>
      <c r="E17" s="44" t="s">
        <v>48</v>
      </c>
      <c r="F17" s="46">
        <v>60</v>
      </c>
      <c r="G17" s="48">
        <v>0.48</v>
      </c>
      <c r="H17" s="48">
        <v>0.06</v>
      </c>
      <c r="I17" s="48">
        <v>4.0199999999999996</v>
      </c>
      <c r="J17" s="48">
        <v>8.4600000000000009</v>
      </c>
      <c r="K17" s="50" t="s">
        <v>54</v>
      </c>
      <c r="L17" s="56">
        <v>10.73</v>
      </c>
    </row>
    <row r="18" spans="1:12" ht="14.4" x14ac:dyDescent="0.3">
      <c r="A18" s="19"/>
      <c r="B18" s="13"/>
      <c r="C18" s="90"/>
      <c r="D18" s="92" t="s">
        <v>21</v>
      </c>
      <c r="E18" s="58" t="s">
        <v>49</v>
      </c>
      <c r="F18" s="59">
        <v>180</v>
      </c>
      <c r="G18" s="60">
        <v>0.48</v>
      </c>
      <c r="H18" s="60">
        <v>0.02</v>
      </c>
      <c r="I18" s="60">
        <v>8.52</v>
      </c>
      <c r="J18" s="60">
        <v>36</v>
      </c>
      <c r="K18" s="50" t="s">
        <v>55</v>
      </c>
      <c r="L18" s="56">
        <v>2.4</v>
      </c>
    </row>
    <row r="19" spans="1:12" ht="14.4" x14ac:dyDescent="0.3">
      <c r="A19" s="19"/>
      <c r="B19" s="13"/>
      <c r="C19" s="90"/>
      <c r="D19" s="92" t="s">
        <v>29</v>
      </c>
      <c r="E19" s="58" t="s">
        <v>50</v>
      </c>
      <c r="F19" s="59">
        <v>24</v>
      </c>
      <c r="G19" s="60">
        <v>1.2</v>
      </c>
      <c r="H19" s="60">
        <v>0.34</v>
      </c>
      <c r="I19" s="60">
        <v>11.06</v>
      </c>
      <c r="J19" s="60">
        <v>56.11</v>
      </c>
      <c r="K19" s="50" t="s">
        <v>46</v>
      </c>
      <c r="L19" s="56">
        <v>1.4</v>
      </c>
    </row>
    <row r="20" spans="1:12" ht="14.4" x14ac:dyDescent="0.3">
      <c r="A20" s="19"/>
      <c r="B20" s="13"/>
      <c r="C20" s="90"/>
      <c r="D20" s="92" t="s">
        <v>30</v>
      </c>
      <c r="E20" s="58" t="s">
        <v>40</v>
      </c>
      <c r="F20" s="59">
        <v>24</v>
      </c>
      <c r="G20" s="60">
        <v>1.76</v>
      </c>
      <c r="H20" s="60">
        <v>0.32</v>
      </c>
      <c r="I20" s="60">
        <v>10.4</v>
      </c>
      <c r="J20" s="60">
        <v>51.2</v>
      </c>
      <c r="K20" s="50" t="s">
        <v>46</v>
      </c>
      <c r="L20" s="56">
        <v>1.8</v>
      </c>
    </row>
    <row r="21" spans="1:12" ht="14.4" x14ac:dyDescent="0.3">
      <c r="A21" s="19"/>
      <c r="B21" s="13"/>
      <c r="C21" s="90"/>
      <c r="D21" s="94"/>
      <c r="E21" s="44"/>
      <c r="F21" s="46"/>
      <c r="G21" s="48"/>
      <c r="H21" s="48"/>
      <c r="I21" s="48"/>
      <c r="J21" s="48"/>
      <c r="K21" s="50"/>
      <c r="L21" s="56"/>
    </row>
    <row r="22" spans="1:12" ht="14.4" x14ac:dyDescent="0.3">
      <c r="A22" s="19"/>
      <c r="B22" s="13"/>
      <c r="C22" s="90"/>
      <c r="D22" s="94"/>
      <c r="E22" s="35"/>
      <c r="F22" s="36"/>
      <c r="G22" s="36"/>
      <c r="H22" s="36"/>
      <c r="I22" s="36"/>
      <c r="J22" s="36"/>
      <c r="K22" s="37"/>
      <c r="L22" s="36"/>
    </row>
    <row r="23" spans="1:12" ht="14.4" x14ac:dyDescent="0.3">
      <c r="A23" s="20"/>
      <c r="B23" s="15"/>
      <c r="C23" s="95"/>
      <c r="D23" s="96" t="s">
        <v>31</v>
      </c>
      <c r="E23" s="82"/>
      <c r="F23" s="83">
        <f>SUM(F14:F22)</f>
        <v>728</v>
      </c>
      <c r="G23" s="83">
        <f>SUM(G14:G22)</f>
        <v>24.46</v>
      </c>
      <c r="H23" s="83">
        <f>SUM(H14:H22)</f>
        <v>25.37</v>
      </c>
      <c r="I23" s="83">
        <f>SUM(I14:I22)</f>
        <v>100.63</v>
      </c>
      <c r="J23" s="83">
        <f>SUM(J14:J22)</f>
        <v>787.78000000000009</v>
      </c>
      <c r="K23" s="84"/>
      <c r="L23" s="83">
        <f>SUM(L14:L22)</f>
        <v>83.000000000000014</v>
      </c>
    </row>
    <row r="24" spans="1:12" ht="14.4" x14ac:dyDescent="0.25">
      <c r="A24" s="24">
        <f>A6</f>
        <v>1</v>
      </c>
      <c r="B24" s="25">
        <f>B6</f>
        <v>1</v>
      </c>
      <c r="C24" s="104" t="s">
        <v>4</v>
      </c>
      <c r="D24" s="105"/>
      <c r="E24" s="26"/>
      <c r="F24" s="27">
        <f>F13+F23</f>
        <v>1232</v>
      </c>
      <c r="G24" s="27">
        <f t="shared" ref="G24:J24" si="2">G13+G23</f>
        <v>39.119999999999997</v>
      </c>
      <c r="H24" s="27">
        <f t="shared" si="2"/>
        <v>42.89</v>
      </c>
      <c r="I24" s="27">
        <f t="shared" si="2"/>
        <v>177.32999999999998</v>
      </c>
      <c r="J24" s="27">
        <f t="shared" si="2"/>
        <v>1252.5900000000001</v>
      </c>
      <c r="K24" s="27"/>
      <c r="L24" s="27">
        <f t="shared" ref="L24" si="3">L13+L23</f>
        <v>166</v>
      </c>
    </row>
    <row r="25" spans="1:12" ht="14.4" x14ac:dyDescent="0.3">
      <c r="A25" s="12">
        <v>1</v>
      </c>
      <c r="B25" s="13">
        <v>2</v>
      </c>
      <c r="C25" s="88" t="s">
        <v>19</v>
      </c>
      <c r="D25" s="89" t="s">
        <v>26</v>
      </c>
      <c r="E25" s="51" t="s">
        <v>56</v>
      </c>
      <c r="F25" s="53">
        <v>90</v>
      </c>
      <c r="G25" s="54">
        <v>7.46</v>
      </c>
      <c r="H25" s="54">
        <v>9.49</v>
      </c>
      <c r="I25" s="54">
        <v>10.7</v>
      </c>
      <c r="J25" s="54">
        <v>274.10000000000002</v>
      </c>
      <c r="K25" s="53" t="s">
        <v>52</v>
      </c>
      <c r="L25" s="68">
        <v>56.93</v>
      </c>
    </row>
    <row r="26" spans="1:12" ht="27.6" x14ac:dyDescent="0.3">
      <c r="A26" s="12"/>
      <c r="B26" s="13"/>
      <c r="C26" s="90"/>
      <c r="D26" s="92" t="s">
        <v>27</v>
      </c>
      <c r="E26" s="63" t="s">
        <v>115</v>
      </c>
      <c r="F26" s="64">
        <v>150</v>
      </c>
      <c r="G26" s="60">
        <v>7.92</v>
      </c>
      <c r="H26" s="60">
        <v>5.6</v>
      </c>
      <c r="I26" s="60">
        <v>39.869999999999997</v>
      </c>
      <c r="J26" s="60">
        <v>245.09</v>
      </c>
      <c r="K26" s="62" t="s">
        <v>53</v>
      </c>
      <c r="L26" s="69">
        <v>9.8000000000000007</v>
      </c>
    </row>
    <row r="27" spans="1:12" ht="27.6" x14ac:dyDescent="0.3">
      <c r="A27" s="12"/>
      <c r="B27" s="13"/>
      <c r="C27" s="90"/>
      <c r="D27" s="92" t="s">
        <v>24</v>
      </c>
      <c r="E27" s="65" t="s">
        <v>89</v>
      </c>
      <c r="F27" s="66">
        <v>60</v>
      </c>
      <c r="G27" s="66">
        <v>0.55000000000000004</v>
      </c>
      <c r="H27" s="66">
        <v>3.8</v>
      </c>
      <c r="I27" s="66">
        <v>1.07</v>
      </c>
      <c r="J27" s="76">
        <v>33.409999999999997</v>
      </c>
      <c r="K27" s="75" t="s">
        <v>90</v>
      </c>
      <c r="L27" s="69">
        <v>10.5</v>
      </c>
    </row>
    <row r="28" spans="1:12" ht="14.4" x14ac:dyDescent="0.3">
      <c r="A28" s="12"/>
      <c r="B28" s="13"/>
      <c r="C28" s="90"/>
      <c r="D28" s="92" t="s">
        <v>28</v>
      </c>
      <c r="E28" s="58" t="s">
        <v>49</v>
      </c>
      <c r="F28" s="59">
        <v>200</v>
      </c>
      <c r="G28" s="60">
        <v>0.53</v>
      </c>
      <c r="H28" s="60">
        <v>0.02</v>
      </c>
      <c r="I28" s="60">
        <v>9.4700000000000006</v>
      </c>
      <c r="J28" s="60">
        <v>40</v>
      </c>
      <c r="K28" s="62" t="s">
        <v>55</v>
      </c>
      <c r="L28" s="69">
        <v>2.7</v>
      </c>
    </row>
    <row r="29" spans="1:12" ht="14.4" x14ac:dyDescent="0.3">
      <c r="A29" s="12"/>
      <c r="B29" s="13"/>
      <c r="C29" s="90"/>
      <c r="D29" s="92" t="s">
        <v>29</v>
      </c>
      <c r="E29" s="58" t="s">
        <v>39</v>
      </c>
      <c r="F29" s="59">
        <v>30</v>
      </c>
      <c r="G29" s="60">
        <v>2.37</v>
      </c>
      <c r="H29" s="60">
        <v>0.3</v>
      </c>
      <c r="I29" s="60">
        <v>14.48</v>
      </c>
      <c r="J29" s="60">
        <v>70.14</v>
      </c>
      <c r="K29" s="62" t="s">
        <v>46</v>
      </c>
      <c r="L29" s="69">
        <v>1.92</v>
      </c>
    </row>
    <row r="30" spans="1:12" ht="14.4" x14ac:dyDescent="0.3">
      <c r="A30" s="12"/>
      <c r="B30" s="13"/>
      <c r="C30" s="90"/>
      <c r="D30" s="92" t="s">
        <v>30</v>
      </c>
      <c r="E30" s="58" t="s">
        <v>40</v>
      </c>
      <c r="F30" s="59">
        <v>16</v>
      </c>
      <c r="G30" s="60">
        <v>1.17</v>
      </c>
      <c r="H30" s="60">
        <v>0.21</v>
      </c>
      <c r="I30" s="60">
        <v>6.93</v>
      </c>
      <c r="J30" s="60">
        <v>34.130000000000003</v>
      </c>
      <c r="K30" s="62" t="s">
        <v>46</v>
      </c>
      <c r="L30" s="69">
        <v>1.1499999999999999</v>
      </c>
    </row>
    <row r="31" spans="1:12" ht="14.4" x14ac:dyDescent="0.3">
      <c r="A31" s="12"/>
      <c r="B31" s="13"/>
      <c r="C31" s="90"/>
      <c r="D31" s="94"/>
      <c r="E31" s="35"/>
      <c r="F31" s="36"/>
      <c r="G31" s="36"/>
      <c r="H31" s="36"/>
      <c r="I31" s="36"/>
      <c r="J31" s="36"/>
      <c r="K31" s="37"/>
      <c r="L31" s="36"/>
    </row>
    <row r="32" spans="1:12" ht="14.4" x14ac:dyDescent="0.3">
      <c r="A32" s="14"/>
      <c r="B32" s="15"/>
      <c r="C32" s="95"/>
      <c r="D32" s="96" t="s">
        <v>31</v>
      </c>
      <c r="E32" s="82"/>
      <c r="F32" s="83">
        <f>SUM(F25:F31)</f>
        <v>546</v>
      </c>
      <c r="G32" s="83">
        <f t="shared" ref="G32" si="4">SUM(G25:G31)</f>
        <v>20</v>
      </c>
      <c r="H32" s="83">
        <f t="shared" ref="H32" si="5">SUM(H25:H31)</f>
        <v>19.420000000000002</v>
      </c>
      <c r="I32" s="83">
        <f t="shared" ref="I32" si="6">SUM(I25:I31)</f>
        <v>82.519999999999982</v>
      </c>
      <c r="J32" s="83">
        <f t="shared" ref="J32:L32" si="7">SUM(J25:J31)</f>
        <v>696.87</v>
      </c>
      <c r="K32" s="84"/>
      <c r="L32" s="83">
        <f t="shared" si="7"/>
        <v>83.000000000000014</v>
      </c>
    </row>
    <row r="33" spans="1:12" ht="14.4" x14ac:dyDescent="0.3">
      <c r="A33" s="11">
        <f>A25</f>
        <v>1</v>
      </c>
      <c r="B33" s="11">
        <f>B25</f>
        <v>2</v>
      </c>
      <c r="C33" s="97" t="s">
        <v>23</v>
      </c>
      <c r="D33" s="92" t="s">
        <v>25</v>
      </c>
      <c r="E33" s="51" t="s">
        <v>58</v>
      </c>
      <c r="F33" s="53">
        <v>200</v>
      </c>
      <c r="G33" s="54">
        <v>1.61</v>
      </c>
      <c r="H33" s="54">
        <v>7.39</v>
      </c>
      <c r="I33" s="54">
        <v>14</v>
      </c>
      <c r="J33" s="54">
        <v>132</v>
      </c>
      <c r="K33" s="62" t="s">
        <v>59</v>
      </c>
      <c r="L33" s="69">
        <v>13</v>
      </c>
    </row>
    <row r="34" spans="1:12" ht="28.2" x14ac:dyDescent="0.3">
      <c r="A34" s="12"/>
      <c r="B34" s="13"/>
      <c r="C34" s="90"/>
      <c r="D34" s="92" t="s">
        <v>26</v>
      </c>
      <c r="E34" s="72" t="s">
        <v>105</v>
      </c>
      <c r="F34" s="53">
        <v>100</v>
      </c>
      <c r="G34" s="70">
        <v>12.8</v>
      </c>
      <c r="H34" s="70">
        <v>8.3800000000000008</v>
      </c>
      <c r="I34" s="70">
        <v>6.5</v>
      </c>
      <c r="J34" s="70">
        <v>168.78</v>
      </c>
      <c r="K34" s="62" t="s">
        <v>60</v>
      </c>
      <c r="L34" s="69">
        <v>36.44</v>
      </c>
    </row>
    <row r="35" spans="1:12" ht="16.5" customHeight="1" x14ac:dyDescent="0.3">
      <c r="A35" s="12"/>
      <c r="B35" s="13"/>
      <c r="C35" s="90"/>
      <c r="D35" s="92" t="s">
        <v>27</v>
      </c>
      <c r="E35" s="78" t="s">
        <v>106</v>
      </c>
      <c r="F35" s="64">
        <v>150</v>
      </c>
      <c r="G35" s="60">
        <f>5.67+0.02</f>
        <v>5.6899999999999995</v>
      </c>
      <c r="H35" s="60">
        <f>5.42+1.5</f>
        <v>6.92</v>
      </c>
      <c r="I35" s="60">
        <f>36.67+0.03</f>
        <v>36.700000000000003</v>
      </c>
      <c r="J35" s="60">
        <f>210.11+13.2</f>
        <v>223.31</v>
      </c>
      <c r="K35" s="62" t="s">
        <v>53</v>
      </c>
      <c r="L35" s="69">
        <v>9.8000000000000007</v>
      </c>
    </row>
    <row r="36" spans="1:12" ht="18" customHeight="1" x14ac:dyDescent="0.3">
      <c r="A36" s="12"/>
      <c r="B36" s="13"/>
      <c r="C36" s="90"/>
      <c r="D36" s="92" t="s">
        <v>24</v>
      </c>
      <c r="E36" s="58" t="s">
        <v>116</v>
      </c>
      <c r="F36" s="64">
        <v>60</v>
      </c>
      <c r="G36" s="70">
        <v>1.02</v>
      </c>
      <c r="H36" s="70">
        <v>3</v>
      </c>
      <c r="I36" s="70">
        <v>15.07</v>
      </c>
      <c r="J36" s="70">
        <v>64</v>
      </c>
      <c r="K36" s="71" t="s">
        <v>91</v>
      </c>
      <c r="L36" s="69">
        <v>14</v>
      </c>
    </row>
    <row r="37" spans="1:12" ht="14.4" x14ac:dyDescent="0.3">
      <c r="A37" s="12"/>
      <c r="B37" s="13"/>
      <c r="C37" s="90"/>
      <c r="D37" s="92" t="s">
        <v>21</v>
      </c>
      <c r="E37" s="58" t="s">
        <v>38</v>
      </c>
      <c r="F37" s="59">
        <v>180</v>
      </c>
      <c r="G37" s="60">
        <v>0.54</v>
      </c>
      <c r="H37" s="60">
        <v>0.02</v>
      </c>
      <c r="I37" s="60">
        <v>8.8800000000000008</v>
      </c>
      <c r="J37" s="60">
        <v>37.44</v>
      </c>
      <c r="K37" s="62" t="s">
        <v>45</v>
      </c>
      <c r="L37" s="69">
        <v>5.4</v>
      </c>
    </row>
    <row r="38" spans="1:12" ht="14.4" x14ac:dyDescent="0.3">
      <c r="A38" s="12"/>
      <c r="B38" s="13"/>
      <c r="C38" s="90"/>
      <c r="D38" s="92" t="s">
        <v>29</v>
      </c>
      <c r="E38" s="58" t="s">
        <v>50</v>
      </c>
      <c r="F38" s="59">
        <v>45</v>
      </c>
      <c r="G38" s="60">
        <v>3.56</v>
      </c>
      <c r="H38" s="60">
        <v>0.45</v>
      </c>
      <c r="I38" s="60">
        <v>21.71</v>
      </c>
      <c r="J38" s="60">
        <v>105.21</v>
      </c>
      <c r="K38" s="62" t="s">
        <v>46</v>
      </c>
      <c r="L38" s="56">
        <v>2.56</v>
      </c>
    </row>
    <row r="39" spans="1:12" ht="14.4" x14ac:dyDescent="0.3">
      <c r="A39" s="12"/>
      <c r="B39" s="13"/>
      <c r="C39" s="90"/>
      <c r="D39" s="92" t="s">
        <v>30</v>
      </c>
      <c r="E39" s="58" t="s">
        <v>40</v>
      </c>
      <c r="F39" s="59">
        <v>24</v>
      </c>
      <c r="G39" s="60">
        <v>1.76</v>
      </c>
      <c r="H39" s="60">
        <v>0.32</v>
      </c>
      <c r="I39" s="60">
        <v>10.4</v>
      </c>
      <c r="J39" s="60">
        <v>51.2</v>
      </c>
      <c r="K39" s="62" t="s">
        <v>46</v>
      </c>
      <c r="L39" s="56">
        <v>1.8</v>
      </c>
    </row>
    <row r="40" spans="1:12" ht="14.4" x14ac:dyDescent="0.3">
      <c r="A40" s="12"/>
      <c r="B40" s="13"/>
      <c r="C40" s="90"/>
      <c r="D40" s="94"/>
      <c r="E40" s="35"/>
      <c r="F40" s="36"/>
      <c r="G40" s="36"/>
      <c r="H40" s="36"/>
      <c r="I40" s="36"/>
      <c r="J40" s="36"/>
      <c r="K40" s="37"/>
      <c r="L40" s="36"/>
    </row>
    <row r="41" spans="1:12" ht="14.4" x14ac:dyDescent="0.3">
      <c r="A41" s="12"/>
      <c r="B41" s="13"/>
      <c r="C41" s="90"/>
      <c r="D41" s="94"/>
      <c r="E41" s="35"/>
      <c r="F41" s="36"/>
      <c r="G41" s="36"/>
      <c r="H41" s="36"/>
      <c r="I41" s="36"/>
      <c r="J41" s="36"/>
      <c r="K41" s="37"/>
      <c r="L41" s="36"/>
    </row>
    <row r="42" spans="1:12" ht="14.4" x14ac:dyDescent="0.3">
      <c r="A42" s="14"/>
      <c r="B42" s="15"/>
      <c r="C42" s="95"/>
      <c r="D42" s="96" t="s">
        <v>31</v>
      </c>
      <c r="E42" s="82"/>
      <c r="F42" s="83">
        <f>SUM(F33:F41)</f>
        <v>759</v>
      </c>
      <c r="G42" s="83">
        <f>SUM(G33:G41)</f>
        <v>26.98</v>
      </c>
      <c r="H42" s="83">
        <f>SUM(H33:H41)</f>
        <v>26.479999999999997</v>
      </c>
      <c r="I42" s="83">
        <f>SUM(I33:I41)</f>
        <v>113.26000000000002</v>
      </c>
      <c r="J42" s="83">
        <f>SUM(J33:J41)</f>
        <v>781.94</v>
      </c>
      <c r="K42" s="84"/>
      <c r="L42" s="83">
        <f>SUM(L33:L41)</f>
        <v>83</v>
      </c>
    </row>
    <row r="43" spans="1:12" ht="15.75" customHeight="1" x14ac:dyDescent="0.25">
      <c r="A43" s="28">
        <f>A25</f>
        <v>1</v>
      </c>
      <c r="B43" s="28">
        <f>B25</f>
        <v>2</v>
      </c>
      <c r="C43" s="104" t="s">
        <v>4</v>
      </c>
      <c r="D43" s="105"/>
      <c r="E43" s="26"/>
      <c r="F43" s="27">
        <f>F32+F42</f>
        <v>1305</v>
      </c>
      <c r="G43" s="27">
        <f t="shared" ref="G43" si="8">G32+G42</f>
        <v>46.980000000000004</v>
      </c>
      <c r="H43" s="27">
        <f t="shared" ref="H43" si="9">H32+H42</f>
        <v>45.9</v>
      </c>
      <c r="I43" s="27">
        <f t="shared" ref="I43" si="10">I32+I42</f>
        <v>195.78</v>
      </c>
      <c r="J43" s="27">
        <f t="shared" ref="J43:L43" si="11">J32+J42</f>
        <v>1478.81</v>
      </c>
      <c r="K43" s="27"/>
      <c r="L43" s="27">
        <f t="shared" si="11"/>
        <v>166</v>
      </c>
    </row>
    <row r="44" spans="1:12" ht="14.4" x14ac:dyDescent="0.3">
      <c r="A44" s="16">
        <v>1</v>
      </c>
      <c r="B44" s="17">
        <v>3</v>
      </c>
      <c r="C44" s="88" t="s">
        <v>19</v>
      </c>
      <c r="D44" s="89" t="s">
        <v>26</v>
      </c>
      <c r="E44" s="58" t="s">
        <v>62</v>
      </c>
      <c r="F44" s="64">
        <v>200</v>
      </c>
      <c r="G44" s="70">
        <v>15.97</v>
      </c>
      <c r="H44" s="70">
        <v>19.11</v>
      </c>
      <c r="I44" s="70">
        <v>28.57</v>
      </c>
      <c r="J44" s="70">
        <v>302</v>
      </c>
      <c r="K44" s="62" t="s">
        <v>64</v>
      </c>
      <c r="L44" s="68">
        <v>49.03</v>
      </c>
    </row>
    <row r="45" spans="1:12" ht="14.4" x14ac:dyDescent="0.3">
      <c r="A45" s="19"/>
      <c r="B45" s="13"/>
      <c r="C45" s="90"/>
      <c r="D45" s="92" t="s">
        <v>24</v>
      </c>
      <c r="E45" s="58" t="s">
        <v>117</v>
      </c>
      <c r="F45" s="59">
        <v>60</v>
      </c>
      <c r="G45" s="60">
        <v>0.48</v>
      </c>
      <c r="H45" s="60">
        <v>0.06</v>
      </c>
      <c r="I45" s="60">
        <v>4.0199999999999996</v>
      </c>
      <c r="J45" s="60">
        <v>8.4600000000000009</v>
      </c>
      <c r="K45" s="62" t="s">
        <v>54</v>
      </c>
      <c r="L45" s="36">
        <v>12.48</v>
      </c>
    </row>
    <row r="46" spans="1:12" ht="14.4" x14ac:dyDescent="0.3">
      <c r="A46" s="19"/>
      <c r="B46" s="13"/>
      <c r="C46" s="90"/>
      <c r="D46" s="92" t="s">
        <v>28</v>
      </c>
      <c r="E46" s="65" t="s">
        <v>49</v>
      </c>
      <c r="F46" s="53">
        <v>200</v>
      </c>
      <c r="G46" s="70">
        <v>0.53</v>
      </c>
      <c r="H46" s="70">
        <v>0.02</v>
      </c>
      <c r="I46" s="70">
        <v>9.4700000000000006</v>
      </c>
      <c r="J46" s="70">
        <v>40</v>
      </c>
      <c r="K46" s="62" t="s">
        <v>55</v>
      </c>
      <c r="L46" s="69">
        <v>3.4</v>
      </c>
    </row>
    <row r="47" spans="1:12" ht="14.4" x14ac:dyDescent="0.3">
      <c r="A47" s="19"/>
      <c r="B47" s="13"/>
      <c r="C47" s="90"/>
      <c r="D47" s="92" t="s">
        <v>29</v>
      </c>
      <c r="E47" s="58" t="s">
        <v>39</v>
      </c>
      <c r="F47" s="59">
        <v>30</v>
      </c>
      <c r="G47" s="60">
        <v>2.37</v>
      </c>
      <c r="H47" s="60">
        <v>0.3</v>
      </c>
      <c r="I47" s="60">
        <v>14.48</v>
      </c>
      <c r="J47" s="60">
        <v>70.14</v>
      </c>
      <c r="K47" s="62" t="s">
        <v>46</v>
      </c>
      <c r="L47" s="69">
        <v>1.68</v>
      </c>
    </row>
    <row r="48" spans="1:12" ht="14.4" x14ac:dyDescent="0.3">
      <c r="A48" s="19"/>
      <c r="B48" s="13"/>
      <c r="C48" s="90"/>
      <c r="D48" s="92" t="s">
        <v>30</v>
      </c>
      <c r="E48" s="58" t="s">
        <v>40</v>
      </c>
      <c r="F48" s="59">
        <v>16</v>
      </c>
      <c r="G48" s="60">
        <v>1.17</v>
      </c>
      <c r="H48" s="60">
        <v>0.21</v>
      </c>
      <c r="I48" s="60">
        <v>6.93</v>
      </c>
      <c r="J48" s="60">
        <v>34.130000000000003</v>
      </c>
      <c r="K48" s="62" t="s">
        <v>46</v>
      </c>
      <c r="L48" s="69">
        <v>0.91</v>
      </c>
    </row>
    <row r="49" spans="1:12" ht="14.4" x14ac:dyDescent="0.3">
      <c r="A49" s="19"/>
      <c r="B49" s="13"/>
      <c r="C49" s="90"/>
      <c r="D49" s="94" t="s">
        <v>103</v>
      </c>
      <c r="E49" s="100" t="s">
        <v>97</v>
      </c>
      <c r="F49" s="36">
        <v>10</v>
      </c>
      <c r="G49" s="36">
        <v>0.1</v>
      </c>
      <c r="H49" s="36">
        <v>4.2</v>
      </c>
      <c r="I49" s="36">
        <v>0.13</v>
      </c>
      <c r="J49" s="36">
        <v>66</v>
      </c>
      <c r="K49" s="79" t="s">
        <v>99</v>
      </c>
      <c r="L49" s="36">
        <v>15.5</v>
      </c>
    </row>
    <row r="50" spans="1:12" ht="14.4" x14ac:dyDescent="0.3">
      <c r="A50" s="19"/>
      <c r="B50" s="13"/>
      <c r="C50" s="90"/>
      <c r="D50" s="94"/>
      <c r="E50" s="35"/>
      <c r="F50" s="36"/>
      <c r="G50" s="36"/>
      <c r="H50" s="36"/>
      <c r="I50" s="36"/>
      <c r="J50" s="36"/>
      <c r="K50" s="37"/>
      <c r="L50" s="36"/>
    </row>
    <row r="51" spans="1:12" ht="14.4" x14ac:dyDescent="0.3">
      <c r="A51" s="20"/>
      <c r="B51" s="15"/>
      <c r="C51" s="95"/>
      <c r="D51" s="96" t="s">
        <v>31</v>
      </c>
      <c r="E51" s="82"/>
      <c r="F51" s="83">
        <f>SUM(F44:F50)</f>
        <v>516</v>
      </c>
      <c r="G51" s="83">
        <f t="shared" ref="G51" si="12">SUM(G44:G50)</f>
        <v>20.620000000000005</v>
      </c>
      <c r="H51" s="83">
        <f t="shared" ref="H51" si="13">SUM(H44:H50)</f>
        <v>23.9</v>
      </c>
      <c r="I51" s="83">
        <f t="shared" ref="I51" si="14">SUM(I44:I50)</f>
        <v>63.600000000000009</v>
      </c>
      <c r="J51" s="83">
        <f t="shared" ref="J51:L51" si="15">SUM(J44:J50)</f>
        <v>520.73</v>
      </c>
      <c r="K51" s="84"/>
      <c r="L51" s="83">
        <f t="shared" si="15"/>
        <v>83.000000000000014</v>
      </c>
    </row>
    <row r="52" spans="1:12" ht="14.4" x14ac:dyDescent="0.3">
      <c r="A52" s="21">
        <f>A44</f>
        <v>1</v>
      </c>
      <c r="B52" s="11">
        <f>B44</f>
        <v>3</v>
      </c>
      <c r="C52" s="97" t="s">
        <v>23</v>
      </c>
      <c r="D52" s="92" t="s">
        <v>25</v>
      </c>
      <c r="E52" s="58" t="s">
        <v>67</v>
      </c>
      <c r="F52" s="59">
        <v>200</v>
      </c>
      <c r="G52" s="70">
        <v>1.6</v>
      </c>
      <c r="H52" s="70">
        <v>2.17</v>
      </c>
      <c r="I52" s="70">
        <v>9.69</v>
      </c>
      <c r="J52" s="70">
        <v>98.6</v>
      </c>
      <c r="K52" s="53" t="s">
        <v>68</v>
      </c>
      <c r="L52" s="69">
        <v>11</v>
      </c>
    </row>
    <row r="53" spans="1:12" ht="14.4" x14ac:dyDescent="0.3">
      <c r="A53" s="19"/>
      <c r="B53" s="13"/>
      <c r="C53" s="90"/>
      <c r="D53" s="92" t="s">
        <v>26</v>
      </c>
      <c r="E53" s="58" t="s">
        <v>62</v>
      </c>
      <c r="F53" s="64">
        <v>200</v>
      </c>
      <c r="G53" s="70">
        <v>15.97</v>
      </c>
      <c r="H53" s="70">
        <v>19.11</v>
      </c>
      <c r="I53" s="70">
        <v>28.57</v>
      </c>
      <c r="J53" s="70">
        <v>302</v>
      </c>
      <c r="K53" s="62" t="s">
        <v>64</v>
      </c>
      <c r="L53" s="69">
        <v>49.01</v>
      </c>
    </row>
    <row r="54" spans="1:12" ht="14.4" x14ac:dyDescent="0.3">
      <c r="A54" s="19"/>
      <c r="B54" s="13"/>
      <c r="C54" s="90"/>
      <c r="D54" s="92" t="s">
        <v>24</v>
      </c>
      <c r="E54" s="58" t="s">
        <v>66</v>
      </c>
      <c r="F54" s="59">
        <v>60</v>
      </c>
      <c r="G54" s="60">
        <v>0.48</v>
      </c>
      <c r="H54" s="60">
        <v>0.06</v>
      </c>
      <c r="I54" s="60">
        <v>4.0199999999999996</v>
      </c>
      <c r="J54" s="60">
        <v>8.4600000000000009</v>
      </c>
      <c r="K54" s="62" t="s">
        <v>54</v>
      </c>
      <c r="L54" s="69">
        <v>12.48</v>
      </c>
    </row>
    <row r="55" spans="1:12" ht="14.4" x14ac:dyDescent="0.3">
      <c r="A55" s="19"/>
      <c r="B55" s="13"/>
      <c r="C55" s="90"/>
      <c r="D55" s="92" t="s">
        <v>28</v>
      </c>
      <c r="E55" s="65" t="s">
        <v>63</v>
      </c>
      <c r="F55" s="53">
        <v>180</v>
      </c>
      <c r="G55" s="70">
        <v>1.04</v>
      </c>
      <c r="H55" s="70">
        <v>0.27</v>
      </c>
      <c r="I55" s="70">
        <v>25</v>
      </c>
      <c r="J55" s="70">
        <v>146.69</v>
      </c>
      <c r="K55" s="62" t="s">
        <v>65</v>
      </c>
      <c r="L55" s="69">
        <v>6.59</v>
      </c>
    </row>
    <row r="56" spans="1:12" ht="14.4" x14ac:dyDescent="0.3">
      <c r="A56" s="19"/>
      <c r="B56" s="13"/>
      <c r="C56" s="90"/>
      <c r="D56" s="92" t="s">
        <v>29</v>
      </c>
      <c r="E56" s="58" t="s">
        <v>50</v>
      </c>
      <c r="F56" s="59">
        <v>45</v>
      </c>
      <c r="G56" s="60">
        <v>3.56</v>
      </c>
      <c r="H56" s="60">
        <v>0.45</v>
      </c>
      <c r="I56" s="60">
        <v>21.71</v>
      </c>
      <c r="J56" s="60">
        <v>105.21</v>
      </c>
      <c r="K56" s="62" t="s">
        <v>46</v>
      </c>
      <c r="L56" s="69">
        <v>2.52</v>
      </c>
    </row>
    <row r="57" spans="1:12" ht="14.4" x14ac:dyDescent="0.3">
      <c r="A57" s="19"/>
      <c r="B57" s="13"/>
      <c r="C57" s="90"/>
      <c r="D57" s="92" t="s">
        <v>30</v>
      </c>
      <c r="E57" s="58" t="s">
        <v>40</v>
      </c>
      <c r="F57" s="59">
        <v>24</v>
      </c>
      <c r="G57" s="60">
        <v>1.76</v>
      </c>
      <c r="H57" s="60">
        <v>0.32</v>
      </c>
      <c r="I57" s="60">
        <v>10.4</v>
      </c>
      <c r="J57" s="60">
        <v>51.2</v>
      </c>
      <c r="K57" s="62" t="s">
        <v>46</v>
      </c>
      <c r="L57" s="69">
        <v>1.4</v>
      </c>
    </row>
    <row r="58" spans="1:12" ht="14.4" x14ac:dyDescent="0.3">
      <c r="A58" s="19"/>
      <c r="B58" s="13"/>
      <c r="C58" s="90"/>
      <c r="D58" s="98"/>
    </row>
    <row r="59" spans="1:12" ht="14.4" x14ac:dyDescent="0.3">
      <c r="A59" s="19"/>
      <c r="B59" s="13"/>
      <c r="C59" s="90"/>
      <c r="D59" s="94"/>
      <c r="E59" s="35"/>
      <c r="F59" s="36"/>
      <c r="G59" s="36"/>
      <c r="H59" s="36"/>
      <c r="I59" s="36"/>
      <c r="J59" s="36"/>
      <c r="K59" s="37"/>
      <c r="L59" s="36"/>
    </row>
    <row r="60" spans="1:12" ht="14.4" x14ac:dyDescent="0.3">
      <c r="A60" s="19"/>
      <c r="B60" s="13"/>
      <c r="C60" s="90"/>
      <c r="D60" s="94"/>
      <c r="E60" s="35"/>
      <c r="F60" s="36"/>
      <c r="G60" s="36"/>
      <c r="H60" s="36"/>
      <c r="I60" s="36"/>
      <c r="J60" s="36"/>
      <c r="K60" s="37"/>
      <c r="L60" s="36"/>
    </row>
    <row r="61" spans="1:12" ht="14.4" x14ac:dyDescent="0.3">
      <c r="A61" s="20"/>
      <c r="B61" s="15"/>
      <c r="C61" s="95"/>
      <c r="D61" s="96" t="s">
        <v>31</v>
      </c>
      <c r="E61" s="82"/>
      <c r="F61" s="83">
        <f>SUM(F52:F60)</f>
        <v>709</v>
      </c>
      <c r="G61" s="83">
        <f>SUM(G52:G60)</f>
        <v>24.41</v>
      </c>
      <c r="H61" s="83">
        <f>SUM(H52:H60)</f>
        <v>22.38</v>
      </c>
      <c r="I61" s="83">
        <f>SUM(I52:I60)</f>
        <v>99.390000000000015</v>
      </c>
      <c r="J61" s="83">
        <f>SUM(J52:J60)</f>
        <v>712.16000000000008</v>
      </c>
      <c r="K61" s="84"/>
      <c r="L61" s="83">
        <f>SUM(L52:L60)</f>
        <v>83</v>
      </c>
    </row>
    <row r="62" spans="1:12" ht="15.75" customHeight="1" x14ac:dyDescent="0.25">
      <c r="A62" s="24">
        <f>A44</f>
        <v>1</v>
      </c>
      <c r="B62" s="25">
        <f>B44</f>
        <v>3</v>
      </c>
      <c r="C62" s="104" t="s">
        <v>4</v>
      </c>
      <c r="D62" s="105"/>
      <c r="E62" s="26"/>
      <c r="F62" s="27">
        <f>F51+F61</f>
        <v>1225</v>
      </c>
      <c r="G62" s="27">
        <f t="shared" ref="G62" si="16">G51+G61</f>
        <v>45.03</v>
      </c>
      <c r="H62" s="27">
        <f t="shared" ref="H62" si="17">H51+H61</f>
        <v>46.28</v>
      </c>
      <c r="I62" s="27">
        <f t="shared" ref="I62" si="18">I51+I61</f>
        <v>162.99</v>
      </c>
      <c r="J62" s="27">
        <f t="shared" ref="J62:L62" si="19">J51+J61</f>
        <v>1232.8900000000001</v>
      </c>
      <c r="K62" s="27"/>
      <c r="L62" s="27">
        <f t="shared" si="19"/>
        <v>166</v>
      </c>
    </row>
    <row r="63" spans="1:12" ht="14.4" x14ac:dyDescent="0.3">
      <c r="A63" s="16">
        <v>1</v>
      </c>
      <c r="B63" s="17">
        <v>4</v>
      </c>
      <c r="C63" s="88" t="s">
        <v>19</v>
      </c>
      <c r="D63" s="89" t="s">
        <v>20</v>
      </c>
      <c r="E63" s="72" t="s">
        <v>69</v>
      </c>
      <c r="F63" s="59">
        <v>200</v>
      </c>
      <c r="G63" s="70">
        <v>9.3800000000000008</v>
      </c>
      <c r="H63" s="70">
        <v>11</v>
      </c>
      <c r="I63" s="70">
        <f>98.82/5</f>
        <v>19.763999999999999</v>
      </c>
      <c r="J63" s="70">
        <v>201</v>
      </c>
      <c r="K63" s="73" t="s">
        <v>70</v>
      </c>
      <c r="L63" s="68">
        <v>35.14</v>
      </c>
    </row>
    <row r="64" spans="1:12" ht="14.4" x14ac:dyDescent="0.3">
      <c r="A64" s="19"/>
      <c r="B64" s="13"/>
      <c r="C64" s="90"/>
      <c r="D64" s="92" t="s">
        <v>21</v>
      </c>
      <c r="E64" s="58" t="s">
        <v>38</v>
      </c>
      <c r="F64" s="59">
        <v>200</v>
      </c>
      <c r="G64" s="60">
        <v>0.6</v>
      </c>
      <c r="H64" s="60">
        <v>0.03</v>
      </c>
      <c r="I64" s="60">
        <v>9.8699999999999992</v>
      </c>
      <c r="J64" s="60">
        <v>41.6</v>
      </c>
      <c r="K64" s="62" t="s">
        <v>45</v>
      </c>
      <c r="L64" s="69">
        <v>6.27</v>
      </c>
    </row>
    <row r="65" spans="1:12" ht="14.4" x14ac:dyDescent="0.3">
      <c r="A65" s="19"/>
      <c r="B65" s="13"/>
      <c r="C65" s="90"/>
      <c r="D65" s="92" t="s">
        <v>29</v>
      </c>
      <c r="E65" s="58" t="s">
        <v>39</v>
      </c>
      <c r="F65" s="59">
        <v>30</v>
      </c>
      <c r="G65" s="60">
        <v>2.37</v>
      </c>
      <c r="H65" s="60">
        <v>0.3</v>
      </c>
      <c r="I65" s="60">
        <v>14.48</v>
      </c>
      <c r="J65" s="60">
        <v>70.14</v>
      </c>
      <c r="K65" s="62" t="s">
        <v>46</v>
      </c>
      <c r="L65" s="69">
        <v>1.68</v>
      </c>
    </row>
    <row r="66" spans="1:12" ht="14.4" x14ac:dyDescent="0.3">
      <c r="A66" s="19"/>
      <c r="B66" s="13"/>
      <c r="C66" s="90"/>
      <c r="D66" s="92" t="s">
        <v>30</v>
      </c>
      <c r="E66" s="58" t="s">
        <v>40</v>
      </c>
      <c r="F66" s="59">
        <v>16</v>
      </c>
      <c r="G66" s="60">
        <v>1.17</v>
      </c>
      <c r="H66" s="60">
        <v>0.21</v>
      </c>
      <c r="I66" s="60">
        <v>6.93</v>
      </c>
      <c r="J66" s="60">
        <v>34.130000000000003</v>
      </c>
      <c r="K66" s="62" t="s">
        <v>46</v>
      </c>
      <c r="L66" s="69">
        <v>0.91</v>
      </c>
    </row>
    <row r="67" spans="1:12" ht="14.4" x14ac:dyDescent="0.3">
      <c r="A67" s="19"/>
      <c r="B67" s="13"/>
      <c r="C67" s="90"/>
      <c r="D67" s="92" t="s">
        <v>22</v>
      </c>
      <c r="E67" s="61" t="s">
        <v>118</v>
      </c>
      <c r="F67" s="64">
        <v>100</v>
      </c>
      <c r="G67" s="70">
        <v>0.6</v>
      </c>
      <c r="H67" s="70">
        <v>0.6</v>
      </c>
      <c r="I67" s="70">
        <v>16.739999999999998</v>
      </c>
      <c r="J67" s="70">
        <v>66.599999999999994</v>
      </c>
      <c r="K67" s="62" t="s">
        <v>71</v>
      </c>
      <c r="L67" s="69">
        <v>39</v>
      </c>
    </row>
    <row r="68" spans="1:12" ht="14.4" x14ac:dyDescent="0.3">
      <c r="A68" s="19"/>
      <c r="B68" s="13"/>
      <c r="C68" s="90"/>
      <c r="D68" s="94"/>
      <c r="E68" s="35"/>
      <c r="F68" s="36"/>
      <c r="G68" s="36"/>
      <c r="H68" s="36"/>
      <c r="I68" s="36"/>
      <c r="J68" s="36"/>
      <c r="K68" s="37"/>
      <c r="L68" s="36"/>
    </row>
    <row r="69" spans="1:12" ht="14.4" x14ac:dyDescent="0.3">
      <c r="A69" s="20"/>
      <c r="B69" s="15"/>
      <c r="C69" s="95"/>
      <c r="D69" s="96" t="s">
        <v>31</v>
      </c>
      <c r="E69" s="82"/>
      <c r="F69" s="83">
        <f>SUM(F63:F68)</f>
        <v>546</v>
      </c>
      <c r="G69" s="83">
        <f>SUM(G63:G68)</f>
        <v>14.120000000000001</v>
      </c>
      <c r="H69" s="83">
        <f>SUM(H63:H68)</f>
        <v>12.14</v>
      </c>
      <c r="I69" s="83">
        <f>SUM(I63:I68)</f>
        <v>67.784000000000006</v>
      </c>
      <c r="J69" s="83">
        <f>SUM(J63:J68)</f>
        <v>413.47</v>
      </c>
      <c r="K69" s="84"/>
      <c r="L69" s="83">
        <f>SUM(L63:L68)</f>
        <v>83</v>
      </c>
    </row>
    <row r="70" spans="1:12" ht="14.4" x14ac:dyDescent="0.3">
      <c r="A70" s="21">
        <f>A63</f>
        <v>1</v>
      </c>
      <c r="B70" s="11">
        <f>B63</f>
        <v>4</v>
      </c>
      <c r="C70" s="97" t="s">
        <v>23</v>
      </c>
      <c r="D70" s="92" t="s">
        <v>25</v>
      </c>
      <c r="E70" s="72" t="s">
        <v>72</v>
      </c>
      <c r="F70" s="59">
        <v>200</v>
      </c>
      <c r="G70" s="70">
        <v>4.95</v>
      </c>
      <c r="H70" s="70">
        <v>6.27</v>
      </c>
      <c r="I70" s="70">
        <v>23.95</v>
      </c>
      <c r="J70" s="70">
        <v>94.6</v>
      </c>
      <c r="K70" s="53" t="s">
        <v>74</v>
      </c>
      <c r="L70" s="69">
        <v>12</v>
      </c>
    </row>
    <row r="71" spans="1:12" ht="14.4" x14ac:dyDescent="0.3">
      <c r="A71" s="19"/>
      <c r="B71" s="13"/>
      <c r="C71" s="90"/>
      <c r="D71" s="92" t="s">
        <v>26</v>
      </c>
      <c r="E71" s="58" t="s">
        <v>73</v>
      </c>
      <c r="F71" s="74">
        <v>90</v>
      </c>
      <c r="G71" s="70">
        <f>7.26</f>
        <v>7.26</v>
      </c>
      <c r="H71" s="70">
        <v>12.96</v>
      </c>
      <c r="I71" s="70">
        <v>7.8</v>
      </c>
      <c r="J71" s="70">
        <v>204</v>
      </c>
      <c r="K71" s="62" t="s">
        <v>75</v>
      </c>
      <c r="L71" s="69">
        <v>42.34</v>
      </c>
    </row>
    <row r="72" spans="1:12" ht="14.4" x14ac:dyDescent="0.3">
      <c r="A72" s="19"/>
      <c r="B72" s="13"/>
      <c r="C72" s="90"/>
      <c r="D72" s="92" t="s">
        <v>27</v>
      </c>
      <c r="E72" s="63" t="s">
        <v>92</v>
      </c>
      <c r="F72" s="64">
        <v>150</v>
      </c>
      <c r="G72" s="60">
        <v>8.92</v>
      </c>
      <c r="H72" s="60">
        <v>5.6</v>
      </c>
      <c r="I72" s="60">
        <v>39.869999999999997</v>
      </c>
      <c r="J72" s="60">
        <v>245.09</v>
      </c>
      <c r="K72" s="62" t="s">
        <v>61</v>
      </c>
      <c r="L72" s="69">
        <v>13.7</v>
      </c>
    </row>
    <row r="73" spans="1:12" ht="18" customHeight="1" x14ac:dyDescent="0.3">
      <c r="A73" s="19"/>
      <c r="B73" s="13"/>
      <c r="C73" s="90"/>
      <c r="D73" s="92" t="s">
        <v>24</v>
      </c>
      <c r="E73" s="65" t="s">
        <v>119</v>
      </c>
      <c r="F73" s="66">
        <v>60</v>
      </c>
      <c r="G73" s="66">
        <v>0.72</v>
      </c>
      <c r="H73" s="66">
        <v>0.03</v>
      </c>
      <c r="I73" s="66">
        <v>1.56</v>
      </c>
      <c r="J73" s="60">
        <v>11.7</v>
      </c>
      <c r="K73" s="75" t="s">
        <v>107</v>
      </c>
      <c r="L73" s="69">
        <v>8.1999999999999993</v>
      </c>
    </row>
    <row r="74" spans="1:12" ht="14.4" x14ac:dyDescent="0.3">
      <c r="A74" s="19"/>
      <c r="B74" s="13"/>
      <c r="C74" s="90"/>
      <c r="D74" s="92" t="s">
        <v>21</v>
      </c>
      <c r="E74" s="58" t="s">
        <v>49</v>
      </c>
      <c r="F74" s="59">
        <v>180</v>
      </c>
      <c r="G74" s="60">
        <v>0.48</v>
      </c>
      <c r="H74" s="60">
        <v>0.02</v>
      </c>
      <c r="I74" s="60">
        <v>8.52</v>
      </c>
      <c r="J74" s="60">
        <v>36</v>
      </c>
      <c r="K74" s="62" t="s">
        <v>55</v>
      </c>
      <c r="L74" s="69">
        <v>2.4</v>
      </c>
    </row>
    <row r="75" spans="1:12" ht="14.4" x14ac:dyDescent="0.3">
      <c r="A75" s="19"/>
      <c r="B75" s="13"/>
      <c r="C75" s="90"/>
      <c r="D75" s="92" t="s">
        <v>29</v>
      </c>
      <c r="E75" s="58" t="s">
        <v>50</v>
      </c>
      <c r="F75" s="59">
        <v>45</v>
      </c>
      <c r="G75" s="60">
        <v>3.56</v>
      </c>
      <c r="H75" s="60">
        <v>0.45</v>
      </c>
      <c r="I75" s="60">
        <v>21.71</v>
      </c>
      <c r="J75" s="60">
        <v>105.21</v>
      </c>
      <c r="K75" s="62" t="s">
        <v>46</v>
      </c>
      <c r="L75" s="69">
        <v>2.56</v>
      </c>
    </row>
    <row r="76" spans="1:12" ht="14.4" x14ac:dyDescent="0.3">
      <c r="A76" s="19"/>
      <c r="B76" s="13"/>
      <c r="C76" s="90"/>
      <c r="D76" s="92" t="s">
        <v>30</v>
      </c>
      <c r="E76" s="58" t="s">
        <v>40</v>
      </c>
      <c r="F76" s="59">
        <v>24</v>
      </c>
      <c r="G76" s="60">
        <v>1.76</v>
      </c>
      <c r="H76" s="60">
        <v>0.32</v>
      </c>
      <c r="I76" s="60">
        <v>10.4</v>
      </c>
      <c r="J76" s="60">
        <v>51.2</v>
      </c>
      <c r="K76" s="62" t="s">
        <v>46</v>
      </c>
      <c r="L76" s="69">
        <v>1.8</v>
      </c>
    </row>
    <row r="77" spans="1:12" ht="14.4" x14ac:dyDescent="0.3">
      <c r="A77" s="19"/>
      <c r="B77" s="13"/>
      <c r="C77" s="90"/>
      <c r="D77" s="94"/>
      <c r="E77" s="35"/>
      <c r="F77" s="36"/>
      <c r="G77" s="36"/>
      <c r="H77" s="36"/>
      <c r="I77" s="36"/>
      <c r="J77" s="36"/>
      <c r="K77" s="37"/>
      <c r="L77" s="36"/>
    </row>
    <row r="78" spans="1:12" ht="14.4" x14ac:dyDescent="0.3">
      <c r="A78" s="19"/>
      <c r="B78" s="13"/>
      <c r="C78" s="90"/>
      <c r="D78" s="94"/>
      <c r="E78" s="35"/>
      <c r="F78" s="36"/>
      <c r="G78" s="36"/>
      <c r="H78" s="36"/>
      <c r="I78" s="36"/>
      <c r="J78" s="36"/>
      <c r="K78" s="37"/>
      <c r="L78" s="36"/>
    </row>
    <row r="79" spans="1:12" ht="14.4" x14ac:dyDescent="0.3">
      <c r="A79" s="20"/>
      <c r="B79" s="15"/>
      <c r="C79" s="95"/>
      <c r="D79" s="96" t="s">
        <v>31</v>
      </c>
      <c r="E79" s="82"/>
      <c r="F79" s="83">
        <f>SUM(F70:F78)</f>
        <v>749</v>
      </c>
      <c r="G79" s="83">
        <f>SUM(G70:G78)</f>
        <v>27.650000000000002</v>
      </c>
      <c r="H79" s="83">
        <f>SUM(H70:H78)</f>
        <v>25.65</v>
      </c>
      <c r="I79" s="83">
        <f>SUM(I70:I78)</f>
        <v>113.81</v>
      </c>
      <c r="J79" s="83">
        <f>SUM(J70:J78)</f>
        <v>747.80000000000018</v>
      </c>
      <c r="K79" s="84"/>
      <c r="L79" s="83">
        <f>SUM(L70:L78)</f>
        <v>83.000000000000014</v>
      </c>
    </row>
    <row r="80" spans="1:12" ht="15.75" customHeight="1" x14ac:dyDescent="0.25">
      <c r="A80" s="24">
        <f>A63</f>
        <v>1</v>
      </c>
      <c r="B80" s="25">
        <f>B63</f>
        <v>4</v>
      </c>
      <c r="C80" s="104" t="s">
        <v>4</v>
      </c>
      <c r="D80" s="105"/>
      <c r="E80" s="26"/>
      <c r="F80" s="27">
        <f>F69+F79</f>
        <v>1295</v>
      </c>
      <c r="G80" s="27">
        <f t="shared" ref="G80" si="20">G69+G79</f>
        <v>41.77</v>
      </c>
      <c r="H80" s="27">
        <f t="shared" ref="H80" si="21">H69+H79</f>
        <v>37.79</v>
      </c>
      <c r="I80" s="27">
        <f t="shared" ref="I80" si="22">I69+I79</f>
        <v>181.59399999999999</v>
      </c>
      <c r="J80" s="27">
        <f t="shared" ref="J80:L80" si="23">J69+J79</f>
        <v>1161.2700000000002</v>
      </c>
      <c r="K80" s="27"/>
      <c r="L80" s="27">
        <f t="shared" si="23"/>
        <v>166</v>
      </c>
    </row>
    <row r="81" spans="1:12" ht="14.4" x14ac:dyDescent="0.3">
      <c r="A81" s="16">
        <v>1</v>
      </c>
      <c r="B81" s="17">
        <v>5</v>
      </c>
      <c r="C81" s="88" t="s">
        <v>19</v>
      </c>
      <c r="D81" s="89" t="s">
        <v>26</v>
      </c>
      <c r="E81" s="61" t="s">
        <v>76</v>
      </c>
      <c r="F81" s="64">
        <v>200</v>
      </c>
      <c r="G81" s="70">
        <v>13.95</v>
      </c>
      <c r="H81" s="70">
        <v>12.47</v>
      </c>
      <c r="I81" s="70">
        <v>35.729999999999997</v>
      </c>
      <c r="J81" s="70">
        <v>305</v>
      </c>
      <c r="K81" s="62" t="s">
        <v>77</v>
      </c>
      <c r="L81" s="34">
        <v>51.53</v>
      </c>
    </row>
    <row r="82" spans="1:12" ht="14.4" x14ac:dyDescent="0.3">
      <c r="A82" s="19"/>
      <c r="B82" s="13"/>
      <c r="C82" s="90"/>
      <c r="D82" s="92" t="s">
        <v>24</v>
      </c>
      <c r="E82" s="58" t="s">
        <v>109</v>
      </c>
      <c r="F82" s="59">
        <v>60</v>
      </c>
      <c r="G82" s="60">
        <v>0.48</v>
      </c>
      <c r="H82" s="60">
        <v>0.06</v>
      </c>
      <c r="I82" s="60">
        <v>4.0199999999999996</v>
      </c>
      <c r="J82" s="60">
        <v>8.4600000000000009</v>
      </c>
      <c r="K82" s="62" t="s">
        <v>54</v>
      </c>
      <c r="L82" s="36">
        <v>12.48</v>
      </c>
    </row>
    <row r="83" spans="1:12" ht="14.4" x14ac:dyDescent="0.3">
      <c r="A83" s="19"/>
      <c r="B83" s="13"/>
      <c r="C83" s="90"/>
      <c r="D83" s="92" t="s">
        <v>28</v>
      </c>
      <c r="E83" s="58" t="s">
        <v>49</v>
      </c>
      <c r="F83" s="59">
        <v>200</v>
      </c>
      <c r="G83" s="60">
        <v>0.53</v>
      </c>
      <c r="H83" s="60">
        <v>0.02</v>
      </c>
      <c r="I83" s="60">
        <v>9.4700000000000006</v>
      </c>
      <c r="J83" s="60">
        <v>40</v>
      </c>
      <c r="K83" s="62" t="s">
        <v>55</v>
      </c>
      <c r="L83" s="36">
        <v>3.4</v>
      </c>
    </row>
    <row r="84" spans="1:12" ht="14.4" x14ac:dyDescent="0.3">
      <c r="A84" s="19"/>
      <c r="B84" s="13"/>
      <c r="C84" s="90"/>
      <c r="D84" s="92" t="s">
        <v>29</v>
      </c>
      <c r="E84" s="58" t="s">
        <v>39</v>
      </c>
      <c r="F84" s="59">
        <v>30</v>
      </c>
      <c r="G84" s="60">
        <v>2.37</v>
      </c>
      <c r="H84" s="60">
        <v>0.3</v>
      </c>
      <c r="I84" s="60">
        <v>14.48</v>
      </c>
      <c r="J84" s="60">
        <v>70.14</v>
      </c>
      <c r="K84" s="62" t="s">
        <v>46</v>
      </c>
      <c r="L84" s="69">
        <v>1.68</v>
      </c>
    </row>
    <row r="85" spans="1:12" ht="14.4" x14ac:dyDescent="0.3">
      <c r="A85" s="19"/>
      <c r="B85" s="13"/>
      <c r="C85" s="90"/>
      <c r="D85" s="92" t="s">
        <v>30</v>
      </c>
      <c r="E85" s="58" t="s">
        <v>40</v>
      </c>
      <c r="F85" s="59">
        <v>16</v>
      </c>
      <c r="G85" s="60">
        <v>1.17</v>
      </c>
      <c r="H85" s="60">
        <v>0.21</v>
      </c>
      <c r="I85" s="60">
        <v>6.93</v>
      </c>
      <c r="J85" s="60">
        <v>34.130000000000003</v>
      </c>
      <c r="K85" s="62" t="s">
        <v>46</v>
      </c>
      <c r="L85" s="69">
        <v>0.91</v>
      </c>
    </row>
    <row r="86" spans="1:12" ht="14.4" x14ac:dyDescent="0.3">
      <c r="A86" s="19"/>
      <c r="B86" s="13"/>
      <c r="C86" s="90"/>
      <c r="D86" s="92" t="s">
        <v>102</v>
      </c>
      <c r="E86" s="58" t="s">
        <v>41</v>
      </c>
      <c r="F86" s="36">
        <v>20</v>
      </c>
      <c r="G86" s="36">
        <v>1.7</v>
      </c>
      <c r="H86" s="36">
        <v>6.8</v>
      </c>
      <c r="I86" s="36">
        <v>13.4</v>
      </c>
      <c r="J86" s="36">
        <v>62.9</v>
      </c>
      <c r="K86" s="71" t="s">
        <v>46</v>
      </c>
      <c r="L86" s="36">
        <v>13</v>
      </c>
    </row>
    <row r="87" spans="1:12" ht="14.4" x14ac:dyDescent="0.3">
      <c r="A87" s="19"/>
      <c r="B87" s="13"/>
      <c r="C87" s="90"/>
      <c r="D87" s="94"/>
      <c r="E87" s="35"/>
      <c r="F87" s="36"/>
      <c r="G87" s="36"/>
      <c r="H87" s="36"/>
      <c r="I87" s="36"/>
      <c r="J87" s="36"/>
      <c r="K87" s="37"/>
      <c r="L87" s="36"/>
    </row>
    <row r="88" spans="1:12" ht="14.4" x14ac:dyDescent="0.3">
      <c r="A88" s="20"/>
      <c r="B88" s="15"/>
      <c r="C88" s="95"/>
      <c r="D88" s="96" t="s">
        <v>31</v>
      </c>
      <c r="E88" s="82"/>
      <c r="F88" s="83">
        <f>SUM(F81:F87)</f>
        <v>526</v>
      </c>
      <c r="G88" s="83">
        <f t="shared" ref="G88" si="24">SUM(G81:G87)</f>
        <v>20.2</v>
      </c>
      <c r="H88" s="83">
        <f t="shared" ref="H88" si="25">SUM(H81:H87)</f>
        <v>19.860000000000003</v>
      </c>
      <c r="I88" s="83">
        <f t="shared" ref="I88" si="26">SUM(I81:I87)</f>
        <v>84.03</v>
      </c>
      <c r="J88" s="83">
        <f t="shared" ref="J88:L88" si="27">SUM(J81:J87)</f>
        <v>520.63</v>
      </c>
      <c r="K88" s="84"/>
      <c r="L88" s="83">
        <f t="shared" si="27"/>
        <v>83.000000000000014</v>
      </c>
    </row>
    <row r="89" spans="1:12" ht="14.4" x14ac:dyDescent="0.3">
      <c r="A89" s="21">
        <f>A81</f>
        <v>1</v>
      </c>
      <c r="B89" s="11">
        <f>B81</f>
        <v>5</v>
      </c>
      <c r="C89" s="97" t="s">
        <v>23</v>
      </c>
      <c r="D89" s="92" t="s">
        <v>25</v>
      </c>
      <c r="E89" s="51" t="s">
        <v>108</v>
      </c>
      <c r="F89" s="53">
        <v>200</v>
      </c>
      <c r="G89" s="70">
        <v>4.5999999999999996</v>
      </c>
      <c r="H89" s="70">
        <v>9.9700000000000006</v>
      </c>
      <c r="I89" s="70">
        <v>24.33</v>
      </c>
      <c r="J89" s="70">
        <v>167.41</v>
      </c>
      <c r="K89" s="62" t="s">
        <v>78</v>
      </c>
      <c r="L89" s="69">
        <v>12.67</v>
      </c>
    </row>
    <row r="90" spans="1:12" ht="14.4" x14ac:dyDescent="0.3">
      <c r="A90" s="19"/>
      <c r="B90" s="13"/>
      <c r="C90" s="90"/>
      <c r="D90" s="92" t="s">
        <v>26</v>
      </c>
      <c r="E90" s="61" t="s">
        <v>76</v>
      </c>
      <c r="F90" s="64">
        <v>200</v>
      </c>
      <c r="G90" s="70">
        <v>13.95</v>
      </c>
      <c r="H90" s="70">
        <v>12.47</v>
      </c>
      <c r="I90" s="70">
        <v>35.729999999999997</v>
      </c>
      <c r="J90" s="70">
        <v>305</v>
      </c>
      <c r="K90" s="62" t="s">
        <v>77</v>
      </c>
      <c r="L90" s="69">
        <v>51.53</v>
      </c>
    </row>
    <row r="91" spans="1:12" ht="14.4" x14ac:dyDescent="0.3">
      <c r="A91" s="19"/>
      <c r="B91" s="13"/>
      <c r="C91" s="90"/>
      <c r="D91" s="92" t="s">
        <v>24</v>
      </c>
      <c r="E91" s="58" t="s">
        <v>109</v>
      </c>
      <c r="F91" s="59">
        <v>60</v>
      </c>
      <c r="G91" s="60">
        <v>0.48</v>
      </c>
      <c r="H91" s="60">
        <v>0.06</v>
      </c>
      <c r="I91" s="60">
        <v>4.0199999999999996</v>
      </c>
      <c r="J91" s="60">
        <v>8.4600000000000009</v>
      </c>
      <c r="K91" s="62" t="s">
        <v>54</v>
      </c>
      <c r="L91" s="69">
        <v>12.48</v>
      </c>
    </row>
    <row r="92" spans="1:12" ht="14.4" x14ac:dyDescent="0.3">
      <c r="A92" s="19"/>
      <c r="B92" s="13"/>
      <c r="C92" s="90"/>
      <c r="D92" s="92" t="s">
        <v>28</v>
      </c>
      <c r="E92" s="58" t="s">
        <v>49</v>
      </c>
      <c r="F92" s="59">
        <v>180</v>
      </c>
      <c r="G92" s="60">
        <v>0.48</v>
      </c>
      <c r="H92" s="60">
        <v>0.02</v>
      </c>
      <c r="I92" s="60">
        <v>8.52</v>
      </c>
      <c r="J92" s="60">
        <v>36</v>
      </c>
      <c r="K92" s="62" t="s">
        <v>55</v>
      </c>
      <c r="L92" s="69">
        <v>2.4</v>
      </c>
    </row>
    <row r="93" spans="1:12" ht="14.4" x14ac:dyDescent="0.3">
      <c r="A93" s="19"/>
      <c r="B93" s="13"/>
      <c r="C93" s="90"/>
      <c r="D93" s="92" t="s">
        <v>29</v>
      </c>
      <c r="E93" s="58" t="s">
        <v>50</v>
      </c>
      <c r="F93" s="59">
        <v>45</v>
      </c>
      <c r="G93" s="60">
        <v>3.56</v>
      </c>
      <c r="H93" s="60">
        <v>0.45</v>
      </c>
      <c r="I93" s="60">
        <v>21.71</v>
      </c>
      <c r="J93" s="60">
        <v>105.21</v>
      </c>
      <c r="K93" s="62" t="s">
        <v>46</v>
      </c>
      <c r="L93" s="69">
        <v>2.52</v>
      </c>
    </row>
    <row r="94" spans="1:12" ht="14.4" x14ac:dyDescent="0.3">
      <c r="A94" s="19"/>
      <c r="B94" s="13"/>
      <c r="C94" s="90"/>
      <c r="D94" s="92" t="s">
        <v>30</v>
      </c>
      <c r="E94" s="58" t="s">
        <v>40</v>
      </c>
      <c r="F94" s="59">
        <v>24</v>
      </c>
      <c r="G94" s="60">
        <v>1.76</v>
      </c>
      <c r="H94" s="60">
        <v>0.32</v>
      </c>
      <c r="I94" s="60">
        <v>10.4</v>
      </c>
      <c r="J94" s="60">
        <v>51.2</v>
      </c>
      <c r="K94" s="62" t="s">
        <v>46</v>
      </c>
      <c r="L94" s="69">
        <v>1.4</v>
      </c>
    </row>
    <row r="95" spans="1:12" ht="14.4" x14ac:dyDescent="0.3">
      <c r="A95" s="19"/>
      <c r="B95" s="13"/>
      <c r="C95" s="90"/>
      <c r="D95" s="94"/>
      <c r="E95" s="35"/>
      <c r="F95" s="36"/>
      <c r="G95" s="36"/>
      <c r="H95" s="36"/>
      <c r="I95" s="36"/>
      <c r="J95" s="36"/>
      <c r="K95" s="37"/>
      <c r="L95" s="36"/>
    </row>
    <row r="96" spans="1:12" ht="14.4" x14ac:dyDescent="0.3">
      <c r="A96" s="19"/>
      <c r="B96" s="13"/>
      <c r="C96" s="90"/>
      <c r="D96" s="94"/>
      <c r="E96" s="35"/>
      <c r="F96" s="36"/>
      <c r="G96" s="36"/>
      <c r="H96" s="36"/>
      <c r="I96" s="36"/>
      <c r="J96" s="36"/>
      <c r="K96" s="37"/>
      <c r="L96" s="36"/>
    </row>
    <row r="97" spans="1:12" ht="14.4" x14ac:dyDescent="0.3">
      <c r="A97" s="20"/>
      <c r="B97" s="15"/>
      <c r="C97" s="95"/>
      <c r="D97" s="96" t="s">
        <v>31</v>
      </c>
      <c r="E97" s="82"/>
      <c r="F97" s="83">
        <f>SUM(F89:F96)</f>
        <v>709</v>
      </c>
      <c r="G97" s="83">
        <f>SUM(G89:G96)</f>
        <v>24.83</v>
      </c>
      <c r="H97" s="83">
        <f>SUM(H89:H96)</f>
        <v>23.29</v>
      </c>
      <c r="I97" s="83">
        <f>SUM(I89:I96)</f>
        <v>104.71000000000001</v>
      </c>
      <c r="J97" s="83">
        <f>SUM(J89:J96)</f>
        <v>673.28</v>
      </c>
      <c r="K97" s="84"/>
      <c r="L97" s="83">
        <f>SUM(L89:L96)</f>
        <v>83.000000000000014</v>
      </c>
    </row>
    <row r="98" spans="1:12" ht="15.75" customHeight="1" x14ac:dyDescent="0.25">
      <c r="A98" s="24">
        <f>A81</f>
        <v>1</v>
      </c>
      <c r="B98" s="25">
        <f>B81</f>
        <v>5</v>
      </c>
      <c r="C98" s="104" t="s">
        <v>4</v>
      </c>
      <c r="D98" s="105"/>
      <c r="E98" s="26"/>
      <c r="F98" s="27">
        <f>F88+F97</f>
        <v>1235</v>
      </c>
      <c r="G98" s="27">
        <f>G88+G97</f>
        <v>45.03</v>
      </c>
      <c r="H98" s="27">
        <f>H88+H97</f>
        <v>43.150000000000006</v>
      </c>
      <c r="I98" s="27">
        <f>I88+I97</f>
        <v>188.74</v>
      </c>
      <c r="J98" s="27">
        <f>J88+J97</f>
        <v>1193.9099999999999</v>
      </c>
      <c r="K98" s="27"/>
      <c r="L98" s="27">
        <f>L88+L97</f>
        <v>166.00000000000003</v>
      </c>
    </row>
    <row r="99" spans="1:12" ht="14.4" x14ac:dyDescent="0.3">
      <c r="A99" s="16">
        <v>2</v>
      </c>
      <c r="B99" s="17">
        <v>1</v>
      </c>
      <c r="C99" s="88" t="s">
        <v>19</v>
      </c>
      <c r="D99" s="89" t="s">
        <v>26</v>
      </c>
      <c r="E99" s="44" t="s">
        <v>121</v>
      </c>
      <c r="F99" s="45">
        <v>205</v>
      </c>
      <c r="G99" s="47">
        <v>4.72</v>
      </c>
      <c r="H99" s="47">
        <v>6.97</v>
      </c>
      <c r="I99" s="47">
        <v>21.32</v>
      </c>
      <c r="J99" s="47">
        <v>167.9</v>
      </c>
      <c r="K99" s="50" t="s">
        <v>43</v>
      </c>
      <c r="L99" s="68">
        <v>37.840000000000003</v>
      </c>
    </row>
    <row r="100" spans="1:12" ht="14.4" x14ac:dyDescent="0.3">
      <c r="A100" s="19"/>
      <c r="B100" s="13"/>
      <c r="C100" s="90"/>
      <c r="D100" s="91" t="s">
        <v>103</v>
      </c>
      <c r="E100" s="58" t="s">
        <v>37</v>
      </c>
      <c r="F100" s="59">
        <v>10</v>
      </c>
      <c r="G100" s="60">
        <v>2.3199999999999998</v>
      </c>
      <c r="H100" s="60">
        <v>2.95</v>
      </c>
      <c r="I100" s="60">
        <v>0</v>
      </c>
      <c r="J100" s="60">
        <v>36</v>
      </c>
      <c r="K100" s="62" t="s">
        <v>44</v>
      </c>
      <c r="L100" s="69">
        <v>22</v>
      </c>
    </row>
    <row r="101" spans="1:12" ht="14.4" x14ac:dyDescent="0.3">
      <c r="A101" s="19"/>
      <c r="B101" s="13"/>
      <c r="C101" s="90"/>
      <c r="D101" s="92" t="s">
        <v>21</v>
      </c>
      <c r="E101" s="58" t="s">
        <v>38</v>
      </c>
      <c r="F101" s="59">
        <v>200</v>
      </c>
      <c r="G101" s="60">
        <v>0.6</v>
      </c>
      <c r="H101" s="60">
        <v>0.03</v>
      </c>
      <c r="I101" s="60">
        <v>9.8699999999999992</v>
      </c>
      <c r="J101" s="60">
        <v>41.6</v>
      </c>
      <c r="K101" s="62" t="s">
        <v>45</v>
      </c>
      <c r="L101" s="69">
        <v>6.27</v>
      </c>
    </row>
    <row r="102" spans="1:12" ht="14.4" x14ac:dyDescent="0.3">
      <c r="A102" s="19"/>
      <c r="B102" s="13"/>
      <c r="C102" s="90"/>
      <c r="D102" s="92" t="s">
        <v>29</v>
      </c>
      <c r="E102" s="58" t="s">
        <v>39</v>
      </c>
      <c r="F102" s="59">
        <v>45</v>
      </c>
      <c r="G102" s="60">
        <v>3.56</v>
      </c>
      <c r="H102" s="60">
        <v>0.45</v>
      </c>
      <c r="I102" s="60">
        <v>21.71</v>
      </c>
      <c r="J102" s="60">
        <v>105.21</v>
      </c>
      <c r="K102" s="62" t="s">
        <v>46</v>
      </c>
      <c r="L102" s="69">
        <v>2.52</v>
      </c>
    </row>
    <row r="103" spans="1:12" ht="14.4" x14ac:dyDescent="0.3">
      <c r="A103" s="19"/>
      <c r="B103" s="13"/>
      <c r="C103" s="90"/>
      <c r="D103" s="92" t="s">
        <v>30</v>
      </c>
      <c r="E103" s="58" t="s">
        <v>40</v>
      </c>
      <c r="F103" s="59">
        <v>24</v>
      </c>
      <c r="G103" s="60">
        <v>1.76</v>
      </c>
      <c r="H103" s="60">
        <v>0.32</v>
      </c>
      <c r="I103" s="60">
        <v>10.4</v>
      </c>
      <c r="J103" s="60">
        <v>51.2</v>
      </c>
      <c r="K103" s="62" t="s">
        <v>46</v>
      </c>
      <c r="L103" s="69">
        <v>1.4</v>
      </c>
    </row>
    <row r="104" spans="1:12" ht="14.4" x14ac:dyDescent="0.3">
      <c r="A104" s="19"/>
      <c r="B104" s="13"/>
      <c r="C104" s="90"/>
      <c r="D104" s="94" t="s">
        <v>102</v>
      </c>
      <c r="E104" s="61" t="s">
        <v>41</v>
      </c>
      <c r="F104" s="59">
        <v>20</v>
      </c>
      <c r="G104" s="60">
        <v>1.7</v>
      </c>
      <c r="H104" s="60">
        <v>6.8</v>
      </c>
      <c r="I104" s="60">
        <v>13.4</v>
      </c>
      <c r="J104" s="60">
        <v>62.9</v>
      </c>
      <c r="K104" s="62" t="s">
        <v>46</v>
      </c>
      <c r="L104" s="69">
        <v>13</v>
      </c>
    </row>
    <row r="105" spans="1:12" ht="14.4" x14ac:dyDescent="0.3">
      <c r="A105" s="19"/>
      <c r="B105" s="13"/>
      <c r="C105" s="90"/>
      <c r="D105" s="94"/>
      <c r="E105" s="35"/>
      <c r="F105" s="36"/>
      <c r="G105" s="36"/>
      <c r="H105" s="36"/>
      <c r="I105" s="36"/>
      <c r="J105" s="36"/>
      <c r="K105" s="37"/>
      <c r="L105" s="36"/>
    </row>
    <row r="106" spans="1:12" ht="14.4" x14ac:dyDescent="0.3">
      <c r="A106" s="20"/>
      <c r="B106" s="15"/>
      <c r="C106" s="95"/>
      <c r="D106" s="96" t="s">
        <v>31</v>
      </c>
      <c r="E106" s="82"/>
      <c r="F106" s="83">
        <f>SUM(F99:F105)</f>
        <v>504</v>
      </c>
      <c r="G106" s="83">
        <f t="shared" ref="G106:J106" si="28">SUM(G99:G105)</f>
        <v>14.659999999999998</v>
      </c>
      <c r="H106" s="83">
        <f t="shared" si="28"/>
        <v>17.52</v>
      </c>
      <c r="I106" s="83">
        <f t="shared" si="28"/>
        <v>76.7</v>
      </c>
      <c r="J106" s="83">
        <f t="shared" si="28"/>
        <v>464.80999999999995</v>
      </c>
      <c r="K106" s="84"/>
      <c r="L106" s="85">
        <f t="shared" ref="L106" si="29">SUM(L99:L105)</f>
        <v>83.03</v>
      </c>
    </row>
    <row r="107" spans="1:12" ht="14.4" x14ac:dyDescent="0.3">
      <c r="A107" s="21">
        <f>A99</f>
        <v>2</v>
      </c>
      <c r="B107" s="11">
        <f>B99</f>
        <v>1</v>
      </c>
      <c r="C107" s="97" t="s">
        <v>23</v>
      </c>
      <c r="D107" s="92" t="s">
        <v>25</v>
      </c>
      <c r="E107" s="51" t="s">
        <v>47</v>
      </c>
      <c r="F107" s="52">
        <v>200</v>
      </c>
      <c r="G107" s="54">
        <v>7.39</v>
      </c>
      <c r="H107" s="54">
        <v>8.2200000000000006</v>
      </c>
      <c r="I107" s="54">
        <v>19.23</v>
      </c>
      <c r="J107" s="54">
        <v>138.6</v>
      </c>
      <c r="K107" s="53" t="s">
        <v>51</v>
      </c>
      <c r="L107" s="69">
        <v>13.01</v>
      </c>
    </row>
    <row r="108" spans="1:12" ht="27.6" x14ac:dyDescent="0.3">
      <c r="A108" s="19"/>
      <c r="B108" s="13"/>
      <c r="C108" s="90"/>
      <c r="D108" s="92" t="s">
        <v>26</v>
      </c>
      <c r="E108" s="51" t="s">
        <v>110</v>
      </c>
      <c r="F108" s="53">
        <v>90</v>
      </c>
      <c r="G108" s="54">
        <v>7.46</v>
      </c>
      <c r="H108" s="54">
        <v>9.49</v>
      </c>
      <c r="I108" s="54">
        <v>10.7</v>
      </c>
      <c r="J108" s="54">
        <v>274.10000000000002</v>
      </c>
      <c r="K108" s="53" t="s">
        <v>52</v>
      </c>
      <c r="L108" s="69">
        <v>41.77</v>
      </c>
    </row>
    <row r="109" spans="1:12" ht="27.6" x14ac:dyDescent="0.3">
      <c r="A109" s="19"/>
      <c r="B109" s="13"/>
      <c r="C109" s="90"/>
      <c r="D109" s="92" t="s">
        <v>27</v>
      </c>
      <c r="E109" s="63" t="s">
        <v>106</v>
      </c>
      <c r="F109" s="64">
        <v>150</v>
      </c>
      <c r="G109" s="60">
        <f>5.67+0.02</f>
        <v>5.6899999999999995</v>
      </c>
      <c r="H109" s="60">
        <f>5.42+1.5</f>
        <v>6.92</v>
      </c>
      <c r="I109" s="60">
        <f>36.67+0.03</f>
        <v>36.700000000000003</v>
      </c>
      <c r="J109" s="60">
        <f>210.11+13.2</f>
        <v>223.31</v>
      </c>
      <c r="K109" s="62" t="s">
        <v>95</v>
      </c>
      <c r="L109" s="69">
        <v>10.9</v>
      </c>
    </row>
    <row r="110" spans="1:12" ht="18" customHeight="1" x14ac:dyDescent="0.3">
      <c r="A110" s="19"/>
      <c r="B110" s="13"/>
      <c r="C110" s="90"/>
      <c r="D110" s="92" t="s">
        <v>24</v>
      </c>
      <c r="E110" s="58" t="s">
        <v>120</v>
      </c>
      <c r="F110" s="64">
        <v>60</v>
      </c>
      <c r="G110" s="70">
        <v>1.02</v>
      </c>
      <c r="H110" s="70">
        <v>2</v>
      </c>
      <c r="I110" s="70">
        <v>15.07</v>
      </c>
      <c r="J110" s="70">
        <v>64</v>
      </c>
      <c r="K110" s="53" t="s">
        <v>94</v>
      </c>
      <c r="L110" s="69">
        <v>10</v>
      </c>
    </row>
    <row r="111" spans="1:12" ht="14.4" x14ac:dyDescent="0.3">
      <c r="A111" s="19"/>
      <c r="B111" s="13"/>
      <c r="C111" s="90"/>
      <c r="D111" s="92" t="s">
        <v>21</v>
      </c>
      <c r="E111" s="58" t="s">
        <v>49</v>
      </c>
      <c r="F111" s="59">
        <v>200</v>
      </c>
      <c r="G111" s="60">
        <v>0.53</v>
      </c>
      <c r="H111" s="60">
        <v>0.02</v>
      </c>
      <c r="I111" s="60">
        <v>9.4700000000000006</v>
      </c>
      <c r="J111" s="60">
        <v>40</v>
      </c>
      <c r="K111" s="62" t="s">
        <v>55</v>
      </c>
      <c r="L111" s="69">
        <v>3.4</v>
      </c>
    </row>
    <row r="112" spans="1:12" ht="14.4" x14ac:dyDescent="0.3">
      <c r="A112" s="19"/>
      <c r="B112" s="13"/>
      <c r="C112" s="90"/>
      <c r="D112" s="92" t="s">
        <v>29</v>
      </c>
      <c r="E112" s="58" t="s">
        <v>50</v>
      </c>
      <c r="F112" s="59">
        <v>45</v>
      </c>
      <c r="G112" s="60">
        <v>3.56</v>
      </c>
      <c r="H112" s="60">
        <v>0.45</v>
      </c>
      <c r="I112" s="60">
        <v>21.71</v>
      </c>
      <c r="J112" s="60">
        <v>105.21</v>
      </c>
      <c r="K112" s="62" t="s">
        <v>46</v>
      </c>
      <c r="L112" s="69">
        <v>2.52</v>
      </c>
    </row>
    <row r="113" spans="1:12" ht="14.4" x14ac:dyDescent="0.3">
      <c r="A113" s="19"/>
      <c r="B113" s="13"/>
      <c r="C113" s="90"/>
      <c r="D113" s="92" t="s">
        <v>30</v>
      </c>
      <c r="E113" s="58" t="s">
        <v>40</v>
      </c>
      <c r="F113" s="59">
        <v>24</v>
      </c>
      <c r="G113" s="60">
        <v>1.76</v>
      </c>
      <c r="H113" s="60">
        <v>0.32</v>
      </c>
      <c r="I113" s="60">
        <v>10.4</v>
      </c>
      <c r="J113" s="60">
        <v>51.2</v>
      </c>
      <c r="K113" s="62" t="s">
        <v>46</v>
      </c>
      <c r="L113" s="69">
        <v>1.4</v>
      </c>
    </row>
    <row r="114" spans="1:12" ht="14.4" x14ac:dyDescent="0.3">
      <c r="A114" s="19"/>
      <c r="B114" s="13"/>
      <c r="C114" s="90"/>
      <c r="D114" s="94"/>
      <c r="E114" s="35"/>
      <c r="F114" s="36"/>
      <c r="G114" s="36"/>
      <c r="H114" s="36"/>
      <c r="I114" s="36"/>
      <c r="J114" s="36"/>
      <c r="K114" s="37"/>
      <c r="L114" s="36"/>
    </row>
    <row r="115" spans="1:12" ht="14.4" x14ac:dyDescent="0.3">
      <c r="A115" s="19"/>
      <c r="B115" s="13"/>
      <c r="C115" s="90"/>
      <c r="D115" s="94"/>
      <c r="E115" s="35"/>
      <c r="F115" s="36"/>
      <c r="G115" s="36"/>
      <c r="H115" s="36"/>
      <c r="I115" s="36"/>
      <c r="J115" s="36"/>
      <c r="K115" s="37"/>
      <c r="L115" s="36"/>
    </row>
    <row r="116" spans="1:12" ht="14.4" x14ac:dyDescent="0.3">
      <c r="A116" s="20"/>
      <c r="B116" s="15"/>
      <c r="C116" s="95"/>
      <c r="D116" s="96" t="s">
        <v>31</v>
      </c>
      <c r="E116" s="82"/>
      <c r="F116" s="83">
        <f>SUM(F107:F115)</f>
        <v>769</v>
      </c>
      <c r="G116" s="83">
        <f>SUM(G107:G115)</f>
        <v>27.41</v>
      </c>
      <c r="H116" s="83">
        <f>SUM(H107:H115)</f>
        <v>27.42</v>
      </c>
      <c r="I116" s="83">
        <f>SUM(I107:I115)</f>
        <v>123.28</v>
      </c>
      <c r="J116" s="83">
        <f>SUM(J107:J115)</f>
        <v>896.42000000000007</v>
      </c>
      <c r="K116" s="84"/>
      <c r="L116" s="83">
        <f>SUM(L107:L115)</f>
        <v>83.000000000000014</v>
      </c>
    </row>
    <row r="117" spans="1:12" ht="15" thickBot="1" x14ac:dyDescent="0.3">
      <c r="A117" s="24">
        <f>A99</f>
        <v>2</v>
      </c>
      <c r="B117" s="25">
        <f>B99</f>
        <v>1</v>
      </c>
      <c r="C117" s="104" t="s">
        <v>4</v>
      </c>
      <c r="D117" s="105"/>
      <c r="E117" s="26"/>
      <c r="F117" s="27">
        <f>F106+F116</f>
        <v>1273</v>
      </c>
      <c r="G117" s="27">
        <f t="shared" ref="G117" si="30">G106+G116</f>
        <v>42.07</v>
      </c>
      <c r="H117" s="27">
        <f t="shared" ref="H117" si="31">H106+H116</f>
        <v>44.94</v>
      </c>
      <c r="I117" s="27">
        <f t="shared" ref="I117" si="32">I106+I116</f>
        <v>199.98000000000002</v>
      </c>
      <c r="J117" s="27">
        <f t="shared" ref="J117:L117" si="33">J106+J116</f>
        <v>1361.23</v>
      </c>
      <c r="K117" s="27"/>
      <c r="L117" s="27">
        <f t="shared" si="33"/>
        <v>166.03000000000003</v>
      </c>
    </row>
    <row r="118" spans="1:12" ht="14.4" x14ac:dyDescent="0.3">
      <c r="A118" s="12">
        <v>2</v>
      </c>
      <c r="B118" s="13">
        <v>2</v>
      </c>
      <c r="C118" s="88" t="s">
        <v>19</v>
      </c>
      <c r="D118" s="89" t="s">
        <v>26</v>
      </c>
      <c r="E118" s="58" t="s">
        <v>73</v>
      </c>
      <c r="F118" s="74">
        <v>90</v>
      </c>
      <c r="G118" s="70">
        <f>7.26</f>
        <v>7.26</v>
      </c>
      <c r="H118" s="70">
        <v>12.96</v>
      </c>
      <c r="I118" s="70">
        <v>7.8</v>
      </c>
      <c r="J118" s="70">
        <v>204</v>
      </c>
      <c r="K118" s="62" t="s">
        <v>75</v>
      </c>
      <c r="L118" s="68">
        <v>46.24</v>
      </c>
    </row>
    <row r="119" spans="1:12" ht="14.4" x14ac:dyDescent="0.3">
      <c r="A119" s="12"/>
      <c r="B119" s="13"/>
      <c r="C119" s="90"/>
      <c r="D119" s="92" t="s">
        <v>27</v>
      </c>
      <c r="E119" s="63" t="s">
        <v>96</v>
      </c>
      <c r="F119" s="64">
        <v>150</v>
      </c>
      <c r="G119" s="60">
        <v>8.75</v>
      </c>
      <c r="H119" s="60">
        <v>6.87</v>
      </c>
      <c r="I119" s="60">
        <v>43.54</v>
      </c>
      <c r="J119" s="60">
        <v>255.19</v>
      </c>
      <c r="K119" s="62" t="s">
        <v>61</v>
      </c>
      <c r="L119" s="69">
        <v>13.7</v>
      </c>
    </row>
    <row r="120" spans="1:12" ht="14.4" x14ac:dyDescent="0.3">
      <c r="A120" s="12"/>
      <c r="B120" s="13"/>
      <c r="C120" s="90"/>
      <c r="D120" s="92" t="s">
        <v>24</v>
      </c>
      <c r="E120" s="58" t="s">
        <v>79</v>
      </c>
      <c r="F120" s="59">
        <v>60</v>
      </c>
      <c r="G120" s="60">
        <v>0.48</v>
      </c>
      <c r="H120" s="60">
        <v>0.06</v>
      </c>
      <c r="I120" s="60">
        <v>4.0199999999999996</v>
      </c>
      <c r="J120" s="60">
        <v>8.4600000000000009</v>
      </c>
      <c r="K120" s="62" t="s">
        <v>54</v>
      </c>
      <c r="L120" s="69">
        <v>10.73</v>
      </c>
    </row>
    <row r="121" spans="1:12" ht="14.4" x14ac:dyDescent="0.3">
      <c r="A121" s="12"/>
      <c r="B121" s="13"/>
      <c r="C121" s="90"/>
      <c r="D121" s="92" t="s">
        <v>28</v>
      </c>
      <c r="E121" s="58" t="s">
        <v>63</v>
      </c>
      <c r="F121" s="59">
        <v>200</v>
      </c>
      <c r="G121" s="60">
        <v>1.1599999999999999</v>
      </c>
      <c r="H121" s="60">
        <v>0.3</v>
      </c>
      <c r="I121" s="60">
        <v>28</v>
      </c>
      <c r="J121" s="60">
        <v>168.34</v>
      </c>
      <c r="K121" s="62" t="s">
        <v>65</v>
      </c>
      <c r="L121" s="69">
        <v>9.9</v>
      </c>
    </row>
    <row r="122" spans="1:12" ht="14.4" x14ac:dyDescent="0.3">
      <c r="A122" s="12"/>
      <c r="B122" s="13"/>
      <c r="C122" s="90"/>
      <c r="D122" s="92" t="s">
        <v>29</v>
      </c>
      <c r="E122" s="58" t="s">
        <v>39</v>
      </c>
      <c r="F122" s="59">
        <v>20</v>
      </c>
      <c r="G122" s="60">
        <v>1.59</v>
      </c>
      <c r="H122" s="60">
        <v>0.26</v>
      </c>
      <c r="I122" s="60">
        <v>11.48</v>
      </c>
      <c r="J122" s="60">
        <v>49</v>
      </c>
      <c r="K122" s="62" t="s">
        <v>46</v>
      </c>
      <c r="L122" s="77">
        <v>1.28</v>
      </c>
    </row>
    <row r="123" spans="1:12" ht="14.4" x14ac:dyDescent="0.3">
      <c r="A123" s="12"/>
      <c r="B123" s="13"/>
      <c r="C123" s="90"/>
      <c r="D123" s="92" t="s">
        <v>30</v>
      </c>
      <c r="E123" s="58" t="s">
        <v>40</v>
      </c>
      <c r="F123" s="59">
        <v>15</v>
      </c>
      <c r="G123" s="60">
        <v>1.17</v>
      </c>
      <c r="H123" s="60">
        <v>0.21</v>
      </c>
      <c r="I123" s="60">
        <v>6.93</v>
      </c>
      <c r="J123" s="60">
        <v>34.130000000000003</v>
      </c>
      <c r="K123" s="62" t="s">
        <v>46</v>
      </c>
      <c r="L123" s="69">
        <v>1.1499999999999999</v>
      </c>
    </row>
    <row r="124" spans="1:12" ht="14.4" x14ac:dyDescent="0.3">
      <c r="A124" s="12"/>
      <c r="B124" s="13"/>
      <c r="C124" s="90"/>
      <c r="D124" s="92"/>
      <c r="E124" s="35"/>
      <c r="F124" s="36"/>
      <c r="G124" s="36"/>
      <c r="H124" s="36"/>
      <c r="I124" s="36"/>
      <c r="J124" s="36"/>
      <c r="K124" s="37"/>
      <c r="L124" s="36"/>
    </row>
    <row r="125" spans="1:12" ht="14.4" x14ac:dyDescent="0.3">
      <c r="A125" s="14"/>
      <c r="B125" s="15"/>
      <c r="C125" s="95"/>
      <c r="D125" s="96" t="s">
        <v>31</v>
      </c>
      <c r="E125" s="82"/>
      <c r="F125" s="83">
        <f>SUM(F118:F124)</f>
        <v>535</v>
      </c>
      <c r="G125" s="83">
        <f t="shared" ref="G125:J125" si="34">SUM(G118:G124)</f>
        <v>20.409999999999997</v>
      </c>
      <c r="H125" s="83">
        <f t="shared" si="34"/>
        <v>20.660000000000004</v>
      </c>
      <c r="I125" s="83">
        <f t="shared" si="34"/>
        <v>101.77000000000001</v>
      </c>
      <c r="J125" s="83">
        <f t="shared" si="34"/>
        <v>719.12</v>
      </c>
      <c r="K125" s="84"/>
      <c r="L125" s="83">
        <f t="shared" ref="L125" si="35">SUM(L118:L124)</f>
        <v>83.000000000000014</v>
      </c>
    </row>
    <row r="126" spans="1:12" ht="14.4" x14ac:dyDescent="0.3">
      <c r="A126" s="11">
        <f>A118</f>
        <v>2</v>
      </c>
      <c r="B126" s="11">
        <f>B118</f>
        <v>2</v>
      </c>
      <c r="C126" s="97" t="s">
        <v>23</v>
      </c>
      <c r="D126" s="92" t="s">
        <v>25</v>
      </c>
      <c r="E126" s="72" t="s">
        <v>72</v>
      </c>
      <c r="F126" s="59">
        <v>200</v>
      </c>
      <c r="G126" s="70">
        <v>4.95</v>
      </c>
      <c r="H126" s="70">
        <v>6.27</v>
      </c>
      <c r="I126" s="70">
        <v>23.95</v>
      </c>
      <c r="J126" s="70">
        <v>94.6</v>
      </c>
      <c r="K126" s="53" t="s">
        <v>74</v>
      </c>
      <c r="L126" s="69">
        <v>10.32</v>
      </c>
    </row>
    <row r="127" spans="1:12" ht="14.4" x14ac:dyDescent="0.3">
      <c r="A127" s="12"/>
      <c r="B127" s="13"/>
      <c r="C127" s="90"/>
      <c r="D127" s="92" t="s">
        <v>26</v>
      </c>
      <c r="E127" s="58" t="s">
        <v>73</v>
      </c>
      <c r="F127" s="74">
        <v>90</v>
      </c>
      <c r="G127" s="70">
        <f>7.26</f>
        <v>7.26</v>
      </c>
      <c r="H127" s="70">
        <v>12.96</v>
      </c>
      <c r="I127" s="70">
        <v>7.8</v>
      </c>
      <c r="J127" s="70">
        <v>204</v>
      </c>
      <c r="K127" s="62" t="s">
        <v>75</v>
      </c>
      <c r="L127" s="69">
        <v>40.07</v>
      </c>
    </row>
    <row r="128" spans="1:12" ht="27.6" x14ac:dyDescent="0.3">
      <c r="A128" s="12"/>
      <c r="B128" s="13"/>
      <c r="C128" s="90"/>
      <c r="D128" s="92" t="s">
        <v>27</v>
      </c>
      <c r="E128" s="63" t="s">
        <v>106</v>
      </c>
      <c r="F128" s="64">
        <v>150</v>
      </c>
      <c r="G128" s="60">
        <f>5.67+0.02</f>
        <v>5.6899999999999995</v>
      </c>
      <c r="H128" s="60">
        <f>5.42+1.5</f>
        <v>6.92</v>
      </c>
      <c r="I128" s="60">
        <f>36.67+0.03</f>
        <v>36.700000000000003</v>
      </c>
      <c r="J128" s="60">
        <f>210.11+13.2</f>
        <v>223.31</v>
      </c>
      <c r="K128" s="62" t="s">
        <v>95</v>
      </c>
      <c r="L128" s="69">
        <v>10.9</v>
      </c>
    </row>
    <row r="129" spans="1:12" ht="15" customHeight="1" x14ac:dyDescent="0.3">
      <c r="A129" s="12"/>
      <c r="B129" s="13"/>
      <c r="C129" s="90"/>
      <c r="D129" s="92" t="s">
        <v>24</v>
      </c>
      <c r="E129" s="58" t="s">
        <v>66</v>
      </c>
      <c r="F129" s="59">
        <v>60</v>
      </c>
      <c r="G129" s="60">
        <v>0.48</v>
      </c>
      <c r="H129" s="60">
        <v>0.06</v>
      </c>
      <c r="I129" s="60">
        <v>4.0199999999999996</v>
      </c>
      <c r="J129" s="60">
        <v>8.4600000000000009</v>
      </c>
      <c r="K129" s="62" t="s">
        <v>54</v>
      </c>
      <c r="L129" s="69">
        <v>12.48</v>
      </c>
    </row>
    <row r="130" spans="1:12" ht="14.4" x14ac:dyDescent="0.3">
      <c r="A130" s="12"/>
      <c r="B130" s="13"/>
      <c r="C130" s="90"/>
      <c r="D130" s="92" t="s">
        <v>21</v>
      </c>
      <c r="E130" s="58" t="s">
        <v>38</v>
      </c>
      <c r="F130" s="59">
        <v>180</v>
      </c>
      <c r="G130" s="60">
        <v>0.54</v>
      </c>
      <c r="H130" s="60">
        <v>0.02</v>
      </c>
      <c r="I130" s="60">
        <v>8.8800000000000008</v>
      </c>
      <c r="J130" s="60">
        <v>37.44</v>
      </c>
      <c r="K130" s="62" t="s">
        <v>45</v>
      </c>
      <c r="L130" s="69">
        <v>5.31</v>
      </c>
    </row>
    <row r="131" spans="1:12" ht="14.4" x14ac:dyDescent="0.3">
      <c r="A131" s="12"/>
      <c r="B131" s="13"/>
      <c r="C131" s="90"/>
      <c r="D131" s="92" t="s">
        <v>29</v>
      </c>
      <c r="E131" s="58" t="s">
        <v>50</v>
      </c>
      <c r="F131" s="59">
        <v>45</v>
      </c>
      <c r="G131" s="60">
        <v>3.56</v>
      </c>
      <c r="H131" s="60">
        <v>0.45</v>
      </c>
      <c r="I131" s="60">
        <v>21.71</v>
      </c>
      <c r="J131" s="60">
        <v>105.21</v>
      </c>
      <c r="K131" s="62" t="s">
        <v>46</v>
      </c>
      <c r="L131" s="69">
        <v>2.52</v>
      </c>
    </row>
    <row r="132" spans="1:12" ht="14.4" x14ac:dyDescent="0.3">
      <c r="A132" s="12"/>
      <c r="B132" s="13"/>
      <c r="C132" s="90"/>
      <c r="D132" s="92" t="s">
        <v>30</v>
      </c>
      <c r="E132" s="58" t="s">
        <v>40</v>
      </c>
      <c r="F132" s="59">
        <v>24</v>
      </c>
      <c r="G132" s="60">
        <v>1.76</v>
      </c>
      <c r="H132" s="60">
        <v>0.32</v>
      </c>
      <c r="I132" s="60">
        <v>10.4</v>
      </c>
      <c r="J132" s="60">
        <v>51.2</v>
      </c>
      <c r="K132" s="62" t="s">
        <v>46</v>
      </c>
      <c r="L132" s="69">
        <v>1.4</v>
      </c>
    </row>
    <row r="133" spans="1:12" ht="14.4" x14ac:dyDescent="0.3">
      <c r="A133" s="12"/>
      <c r="B133" s="13"/>
      <c r="C133" s="90"/>
      <c r="D133" s="94"/>
      <c r="E133" s="35"/>
      <c r="F133" s="36"/>
      <c r="G133" s="36"/>
      <c r="H133" s="36"/>
      <c r="I133" s="36"/>
      <c r="J133" s="36"/>
      <c r="K133" s="37"/>
      <c r="L133" s="36"/>
    </row>
    <row r="134" spans="1:12" ht="14.4" x14ac:dyDescent="0.3">
      <c r="A134" s="12"/>
      <c r="B134" s="13"/>
      <c r="C134" s="90"/>
      <c r="D134" s="94"/>
      <c r="E134" s="35"/>
      <c r="F134" s="36"/>
      <c r="G134" s="36"/>
      <c r="H134" s="36"/>
      <c r="I134" s="36"/>
      <c r="J134" s="36"/>
      <c r="K134" s="37"/>
      <c r="L134" s="36"/>
    </row>
    <row r="135" spans="1:12" ht="14.4" x14ac:dyDescent="0.3">
      <c r="A135" s="14"/>
      <c r="B135" s="15"/>
      <c r="C135" s="95"/>
      <c r="D135" s="96" t="s">
        <v>31</v>
      </c>
      <c r="E135" s="82"/>
      <c r="F135" s="83">
        <f>SUM(F126:F134)</f>
        <v>749</v>
      </c>
      <c r="G135" s="83">
        <f>SUM(G126:G134)</f>
        <v>24.24</v>
      </c>
      <c r="H135" s="83">
        <f>SUM(H126:H134)</f>
        <v>26.999999999999996</v>
      </c>
      <c r="I135" s="83">
        <f>SUM(I126:I134)</f>
        <v>113.46000000000001</v>
      </c>
      <c r="J135" s="83">
        <f>SUM(J126:J134)</f>
        <v>724.22000000000025</v>
      </c>
      <c r="K135" s="84"/>
      <c r="L135" s="83">
        <f>SUM(L126:L134)</f>
        <v>83</v>
      </c>
    </row>
    <row r="136" spans="1:12" ht="15" thickBot="1" x14ac:dyDescent="0.3">
      <c r="A136" s="28">
        <f>A118</f>
        <v>2</v>
      </c>
      <c r="B136" s="28">
        <f>B118</f>
        <v>2</v>
      </c>
      <c r="C136" s="104" t="s">
        <v>4</v>
      </c>
      <c r="D136" s="105"/>
      <c r="E136" s="26"/>
      <c r="F136" s="27">
        <f>F125+F135</f>
        <v>1284</v>
      </c>
      <c r="G136" s="27">
        <f>G125+G135</f>
        <v>44.649999999999991</v>
      </c>
      <c r="H136" s="27">
        <f>H125+H135</f>
        <v>47.66</v>
      </c>
      <c r="I136" s="27">
        <f>I125+I135</f>
        <v>215.23000000000002</v>
      </c>
      <c r="J136" s="27">
        <f>J125+J135</f>
        <v>1443.3400000000001</v>
      </c>
      <c r="K136" s="27"/>
      <c r="L136" s="27">
        <f>L125+L135</f>
        <v>166</v>
      </c>
    </row>
    <row r="137" spans="1:12" ht="14.4" x14ac:dyDescent="0.3">
      <c r="A137" s="16">
        <v>2</v>
      </c>
      <c r="B137" s="17">
        <v>3</v>
      </c>
      <c r="C137" s="88" t="s">
        <v>19</v>
      </c>
      <c r="D137" s="89" t="s">
        <v>20</v>
      </c>
      <c r="E137" s="44" t="s">
        <v>111</v>
      </c>
      <c r="F137" s="45">
        <v>200</v>
      </c>
      <c r="G137" s="47">
        <v>11</v>
      </c>
      <c r="H137" s="47">
        <v>11.01</v>
      </c>
      <c r="I137" s="47">
        <v>34.200000000000003</v>
      </c>
      <c r="J137" s="47">
        <v>215</v>
      </c>
      <c r="K137" s="50" t="s">
        <v>98</v>
      </c>
      <c r="L137" s="68">
        <v>38.01</v>
      </c>
    </row>
    <row r="138" spans="1:12" ht="14.4" x14ac:dyDescent="0.3">
      <c r="A138" s="19"/>
      <c r="B138" s="13"/>
      <c r="C138" s="90"/>
      <c r="D138" s="92" t="s">
        <v>21</v>
      </c>
      <c r="E138" s="58" t="s">
        <v>49</v>
      </c>
      <c r="F138" s="59">
        <v>200</v>
      </c>
      <c r="G138" s="60">
        <v>0.53</v>
      </c>
      <c r="H138" s="60">
        <v>0.02</v>
      </c>
      <c r="I138" s="60">
        <v>9.4700000000000006</v>
      </c>
      <c r="J138" s="60">
        <v>40</v>
      </c>
      <c r="K138" s="62" t="s">
        <v>55</v>
      </c>
      <c r="L138" s="69">
        <v>3.4</v>
      </c>
    </row>
    <row r="139" spans="1:12" ht="15.75" customHeight="1" x14ac:dyDescent="0.3">
      <c r="A139" s="19"/>
      <c r="B139" s="13"/>
      <c r="C139" s="90"/>
      <c r="D139" s="92" t="s">
        <v>29</v>
      </c>
      <c r="E139" s="58" t="s">
        <v>39</v>
      </c>
      <c r="F139" s="59">
        <v>30</v>
      </c>
      <c r="G139" s="60">
        <v>2.37</v>
      </c>
      <c r="H139" s="60">
        <v>0.3</v>
      </c>
      <c r="I139" s="60">
        <v>14.48</v>
      </c>
      <c r="J139" s="60">
        <v>70.14</v>
      </c>
      <c r="K139" s="62" t="s">
        <v>46</v>
      </c>
      <c r="L139" s="69">
        <v>1.68</v>
      </c>
    </row>
    <row r="140" spans="1:12" ht="14.4" x14ac:dyDescent="0.3">
      <c r="A140" s="19"/>
      <c r="B140" s="13"/>
      <c r="C140" s="90"/>
      <c r="D140" s="92" t="s">
        <v>30</v>
      </c>
      <c r="E140" s="61" t="s">
        <v>40</v>
      </c>
      <c r="F140" s="59">
        <v>16</v>
      </c>
      <c r="G140" s="60">
        <v>1.17</v>
      </c>
      <c r="H140" s="60">
        <v>0.21</v>
      </c>
      <c r="I140" s="60">
        <v>6.93</v>
      </c>
      <c r="J140" s="60">
        <v>34.130000000000003</v>
      </c>
      <c r="K140" s="62" t="s">
        <v>46</v>
      </c>
      <c r="L140" s="69">
        <v>0.91</v>
      </c>
    </row>
    <row r="141" spans="1:12" ht="14.4" x14ac:dyDescent="0.3">
      <c r="A141" s="19"/>
      <c r="B141" s="13"/>
      <c r="C141" s="90"/>
      <c r="D141" s="94" t="s">
        <v>22</v>
      </c>
      <c r="E141" s="61" t="s">
        <v>122</v>
      </c>
      <c r="F141" s="64">
        <v>100</v>
      </c>
      <c r="G141" s="70">
        <v>0.78</v>
      </c>
      <c r="H141" s="70">
        <v>0.6</v>
      </c>
      <c r="I141" s="70">
        <v>11.74</v>
      </c>
      <c r="J141" s="70">
        <v>66.599999999999994</v>
      </c>
      <c r="K141" s="62" t="s">
        <v>71</v>
      </c>
      <c r="L141" s="69">
        <v>39</v>
      </c>
    </row>
    <row r="142" spans="1:12" ht="14.4" x14ac:dyDescent="0.3">
      <c r="A142" s="19"/>
      <c r="B142" s="13"/>
      <c r="C142" s="90"/>
      <c r="D142" s="94"/>
      <c r="E142" s="35"/>
      <c r="F142" s="36"/>
      <c r="G142" s="36"/>
      <c r="H142" s="36"/>
      <c r="I142" s="36"/>
      <c r="J142" s="36"/>
      <c r="K142" s="37"/>
      <c r="L142" s="36"/>
    </row>
    <row r="143" spans="1:12" ht="14.4" x14ac:dyDescent="0.3">
      <c r="A143" s="20"/>
      <c r="B143" s="15"/>
      <c r="C143" s="95"/>
      <c r="D143" s="96" t="s">
        <v>31</v>
      </c>
      <c r="E143" s="82"/>
      <c r="F143" s="83">
        <f>SUM(F137:F142)</f>
        <v>546</v>
      </c>
      <c r="G143" s="83">
        <f>SUM(G137:G142)</f>
        <v>15.849999999999998</v>
      </c>
      <c r="H143" s="83">
        <f>SUM(H137:H142)</f>
        <v>12.14</v>
      </c>
      <c r="I143" s="83">
        <f>SUM(I137:I142)</f>
        <v>76.820000000000007</v>
      </c>
      <c r="J143" s="83">
        <f>SUM(J137:J142)</f>
        <v>425.87</v>
      </c>
      <c r="K143" s="84"/>
      <c r="L143" s="83">
        <f>SUM(L137:L142)</f>
        <v>83</v>
      </c>
    </row>
    <row r="144" spans="1:12" ht="14.4" x14ac:dyDescent="0.3">
      <c r="A144" s="21">
        <f>A137</f>
        <v>2</v>
      </c>
      <c r="B144" s="11">
        <f>B137</f>
        <v>3</v>
      </c>
      <c r="C144" s="97" t="s">
        <v>23</v>
      </c>
      <c r="D144" s="92" t="s">
        <v>25</v>
      </c>
      <c r="E144" s="58" t="s">
        <v>80</v>
      </c>
      <c r="F144" s="59">
        <v>200</v>
      </c>
      <c r="G144" s="70">
        <v>2.6</v>
      </c>
      <c r="H144" s="70">
        <v>6.87</v>
      </c>
      <c r="I144" s="70">
        <v>19.690000000000001</v>
      </c>
      <c r="J144" s="70">
        <v>98.6</v>
      </c>
      <c r="K144" s="53" t="s">
        <v>68</v>
      </c>
      <c r="L144" s="69">
        <v>12</v>
      </c>
    </row>
    <row r="145" spans="1:12" ht="14.4" x14ac:dyDescent="0.3">
      <c r="A145" s="19"/>
      <c r="B145" s="13"/>
      <c r="C145" s="90"/>
      <c r="D145" s="92" t="s">
        <v>26</v>
      </c>
      <c r="E145" s="58" t="s">
        <v>81</v>
      </c>
      <c r="F145" s="74">
        <v>90</v>
      </c>
      <c r="G145" s="70">
        <v>11.5</v>
      </c>
      <c r="H145" s="70">
        <v>13.26</v>
      </c>
      <c r="I145" s="70">
        <v>3.51</v>
      </c>
      <c r="J145" s="70">
        <v>160</v>
      </c>
      <c r="K145" s="62" t="s">
        <v>83</v>
      </c>
      <c r="L145" s="69">
        <v>44.31</v>
      </c>
    </row>
    <row r="146" spans="1:12" ht="14.4" x14ac:dyDescent="0.3">
      <c r="A146" s="19"/>
      <c r="B146" s="13"/>
      <c r="C146" s="90"/>
      <c r="D146" s="92" t="s">
        <v>27</v>
      </c>
      <c r="E146" s="72" t="s">
        <v>82</v>
      </c>
      <c r="F146" s="59">
        <v>150</v>
      </c>
      <c r="G146" s="70">
        <f>5.51+0.02</f>
        <v>5.5299999999999994</v>
      </c>
      <c r="H146" s="70">
        <f>4.52+1.5</f>
        <v>6.02</v>
      </c>
      <c r="I146" s="70">
        <f>35.99+0.03</f>
        <v>36.020000000000003</v>
      </c>
      <c r="J146" s="70">
        <f>192.21+13.2</f>
        <v>205.41</v>
      </c>
      <c r="K146" s="62" t="s">
        <v>84</v>
      </c>
      <c r="L146" s="69">
        <v>11.73</v>
      </c>
    </row>
    <row r="147" spans="1:12" ht="14.4" x14ac:dyDescent="0.3">
      <c r="A147" s="19"/>
      <c r="B147" s="13"/>
      <c r="C147" s="90"/>
      <c r="D147" s="92" t="s">
        <v>24</v>
      </c>
      <c r="E147" s="65" t="s">
        <v>123</v>
      </c>
      <c r="F147" s="66">
        <v>60</v>
      </c>
      <c r="G147" s="66">
        <v>0.72</v>
      </c>
      <c r="H147" s="66">
        <v>0.4</v>
      </c>
      <c r="I147" s="66">
        <v>1.56</v>
      </c>
      <c r="J147" s="60">
        <v>46.9</v>
      </c>
      <c r="K147" s="67" t="s">
        <v>57</v>
      </c>
      <c r="L147" s="69">
        <v>8.1999999999999993</v>
      </c>
    </row>
    <row r="148" spans="1:12" ht="14.4" x14ac:dyDescent="0.3">
      <c r="A148" s="19"/>
      <c r="B148" s="13"/>
      <c r="C148" s="90"/>
      <c r="D148" s="92" t="s">
        <v>21</v>
      </c>
      <c r="E148" s="58" t="s">
        <v>49</v>
      </c>
      <c r="F148" s="59">
        <v>180</v>
      </c>
      <c r="G148" s="60">
        <v>0.48</v>
      </c>
      <c r="H148" s="60">
        <v>0.02</v>
      </c>
      <c r="I148" s="60">
        <v>8.52</v>
      </c>
      <c r="J148" s="60">
        <v>36</v>
      </c>
      <c r="K148" s="62" t="s">
        <v>55</v>
      </c>
      <c r="L148" s="69">
        <v>2.4</v>
      </c>
    </row>
    <row r="149" spans="1:12" ht="14.4" x14ac:dyDescent="0.3">
      <c r="A149" s="19"/>
      <c r="B149" s="13"/>
      <c r="C149" s="90"/>
      <c r="D149" s="92" t="s">
        <v>29</v>
      </c>
      <c r="E149" s="58" t="s">
        <v>50</v>
      </c>
      <c r="F149" s="59">
        <v>45</v>
      </c>
      <c r="G149" s="60">
        <v>3.56</v>
      </c>
      <c r="H149" s="60">
        <v>0.45</v>
      </c>
      <c r="I149" s="60">
        <v>21.71</v>
      </c>
      <c r="J149" s="60">
        <v>105.21</v>
      </c>
      <c r="K149" s="62" t="s">
        <v>46</v>
      </c>
      <c r="L149" s="69">
        <v>2.56</v>
      </c>
    </row>
    <row r="150" spans="1:12" ht="14.4" x14ac:dyDescent="0.3">
      <c r="A150" s="19"/>
      <c r="B150" s="13"/>
      <c r="C150" s="90"/>
      <c r="D150" s="92" t="s">
        <v>30</v>
      </c>
      <c r="E150" s="58" t="s">
        <v>40</v>
      </c>
      <c r="F150" s="59">
        <v>24</v>
      </c>
      <c r="G150" s="60">
        <v>1.76</v>
      </c>
      <c r="H150" s="60">
        <v>0.32</v>
      </c>
      <c r="I150" s="60">
        <v>10.4</v>
      </c>
      <c r="J150" s="60">
        <v>51.2</v>
      </c>
      <c r="K150" s="62" t="s">
        <v>46</v>
      </c>
      <c r="L150" s="69">
        <v>1.8</v>
      </c>
    </row>
    <row r="151" spans="1:12" ht="14.4" x14ac:dyDescent="0.3">
      <c r="A151" s="19"/>
      <c r="B151" s="13"/>
      <c r="C151" s="90"/>
      <c r="D151" s="94"/>
      <c r="E151" s="35"/>
      <c r="F151" s="36"/>
      <c r="G151" s="36"/>
      <c r="H151" s="36"/>
      <c r="I151" s="36"/>
      <c r="J151" s="36"/>
      <c r="K151" s="37"/>
      <c r="L151" s="36"/>
    </row>
    <row r="152" spans="1:12" ht="14.4" x14ac:dyDescent="0.3">
      <c r="A152" s="19"/>
      <c r="B152" s="13"/>
      <c r="C152" s="90"/>
      <c r="D152" s="94"/>
      <c r="E152" s="35"/>
      <c r="F152" s="36"/>
      <c r="G152" s="36"/>
      <c r="H152" s="36"/>
      <c r="I152" s="36"/>
      <c r="J152" s="36"/>
      <c r="K152" s="37"/>
      <c r="L152" s="36"/>
    </row>
    <row r="153" spans="1:12" ht="14.4" x14ac:dyDescent="0.3">
      <c r="A153" s="20"/>
      <c r="B153" s="15"/>
      <c r="C153" s="95"/>
      <c r="D153" s="96" t="s">
        <v>31</v>
      </c>
      <c r="E153" s="82"/>
      <c r="F153" s="83">
        <f>SUM(F144:F152)</f>
        <v>749</v>
      </c>
      <c r="G153" s="83">
        <f>SUM(G144:G152)</f>
        <v>26.15</v>
      </c>
      <c r="H153" s="83">
        <f>SUM(H144:H152)</f>
        <v>27.339999999999996</v>
      </c>
      <c r="I153" s="83">
        <f>SUM(I144:I152)</f>
        <v>101.41000000000003</v>
      </c>
      <c r="J153" s="83">
        <f>SUM(J144:J152)</f>
        <v>703.32</v>
      </c>
      <c r="K153" s="84"/>
      <c r="L153" s="83">
        <f>SUM(L144:L152)</f>
        <v>83.000000000000014</v>
      </c>
    </row>
    <row r="154" spans="1:12" ht="15" thickBot="1" x14ac:dyDescent="0.3">
      <c r="A154" s="24">
        <f>A137</f>
        <v>2</v>
      </c>
      <c r="B154" s="25">
        <f>B137</f>
        <v>3</v>
      </c>
      <c r="C154" s="104" t="s">
        <v>4</v>
      </c>
      <c r="D154" s="105"/>
      <c r="E154" s="26"/>
      <c r="F154" s="27">
        <f>F143+F153</f>
        <v>1295</v>
      </c>
      <c r="G154" s="27">
        <f t="shared" ref="G154" si="36">G143+G153</f>
        <v>42</v>
      </c>
      <c r="H154" s="27">
        <f t="shared" ref="H154" si="37">H143+H153</f>
        <v>39.479999999999997</v>
      </c>
      <c r="I154" s="27">
        <f t="shared" ref="I154" si="38">I143+I153</f>
        <v>178.23000000000002</v>
      </c>
      <c r="J154" s="27">
        <f t="shared" ref="J154:L154" si="39">J143+J153</f>
        <v>1129.19</v>
      </c>
      <c r="K154" s="27"/>
      <c r="L154" s="27">
        <f t="shared" si="39"/>
        <v>166</v>
      </c>
    </row>
    <row r="155" spans="1:12" ht="28.2" x14ac:dyDescent="0.3">
      <c r="A155" s="16">
        <v>2</v>
      </c>
      <c r="B155" s="17">
        <v>4</v>
      </c>
      <c r="C155" s="88" t="s">
        <v>19</v>
      </c>
      <c r="D155" s="88" t="s">
        <v>26</v>
      </c>
      <c r="E155" s="58" t="s">
        <v>105</v>
      </c>
      <c r="F155" s="59">
        <v>100</v>
      </c>
      <c r="G155" s="70">
        <v>8.8000000000000007</v>
      </c>
      <c r="H155" s="70">
        <v>8.64</v>
      </c>
      <c r="I155" s="70">
        <v>6.5</v>
      </c>
      <c r="J155" s="70">
        <v>168.7</v>
      </c>
      <c r="K155" s="62" t="s">
        <v>112</v>
      </c>
      <c r="L155" s="68">
        <v>46.41</v>
      </c>
    </row>
    <row r="156" spans="1:12" ht="14.4" x14ac:dyDescent="0.3">
      <c r="A156" s="19"/>
      <c r="B156" s="13"/>
      <c r="C156" s="90"/>
      <c r="D156" s="92" t="s">
        <v>27</v>
      </c>
      <c r="E156" s="72" t="s">
        <v>96</v>
      </c>
      <c r="F156" s="59">
        <v>150</v>
      </c>
      <c r="G156" s="59">
        <v>6.35</v>
      </c>
      <c r="H156" s="59">
        <v>5.9</v>
      </c>
      <c r="I156" s="59">
        <v>42.8</v>
      </c>
      <c r="J156" s="59">
        <v>245.09</v>
      </c>
      <c r="K156" s="59" t="s">
        <v>61</v>
      </c>
      <c r="L156" s="59">
        <v>13.7</v>
      </c>
    </row>
    <row r="157" spans="1:12" ht="14.4" x14ac:dyDescent="0.3">
      <c r="A157" s="19"/>
      <c r="B157" s="13"/>
      <c r="C157" s="90"/>
      <c r="D157" s="98" t="s">
        <v>24</v>
      </c>
      <c r="E157" s="72" t="s">
        <v>100</v>
      </c>
      <c r="F157" s="59">
        <v>60</v>
      </c>
      <c r="G157" s="59">
        <v>1.2</v>
      </c>
      <c r="H157" s="59">
        <v>2.8</v>
      </c>
      <c r="I157" s="59">
        <v>4.2</v>
      </c>
      <c r="J157" s="60">
        <v>57</v>
      </c>
      <c r="K157" s="59" t="s">
        <v>86</v>
      </c>
      <c r="L157" s="59">
        <v>10.3</v>
      </c>
    </row>
    <row r="158" spans="1:12" ht="14.4" x14ac:dyDescent="0.3">
      <c r="A158" s="19"/>
      <c r="B158" s="13"/>
      <c r="C158" s="90"/>
      <c r="D158" s="92" t="s">
        <v>28</v>
      </c>
      <c r="E158" s="58" t="s">
        <v>63</v>
      </c>
      <c r="F158" s="59">
        <v>200</v>
      </c>
      <c r="G158" s="60">
        <v>1.1599999999999999</v>
      </c>
      <c r="H158" s="60">
        <v>0.3</v>
      </c>
      <c r="I158" s="60">
        <v>28</v>
      </c>
      <c r="J158" s="60">
        <v>168.34</v>
      </c>
      <c r="K158" s="62" t="s">
        <v>65</v>
      </c>
      <c r="L158" s="69">
        <v>9.9</v>
      </c>
    </row>
    <row r="159" spans="1:12" ht="14.4" x14ac:dyDescent="0.3">
      <c r="A159" s="19"/>
      <c r="B159" s="13"/>
      <c r="C159" s="90"/>
      <c r="D159" s="92" t="s">
        <v>29</v>
      </c>
      <c r="E159" s="58" t="s">
        <v>39</v>
      </c>
      <c r="F159" s="59">
        <v>24</v>
      </c>
      <c r="G159" s="60">
        <v>1.03</v>
      </c>
      <c r="H159" s="60">
        <v>0.3</v>
      </c>
      <c r="I159" s="60">
        <v>13.32</v>
      </c>
      <c r="J159" s="60">
        <v>68.12</v>
      </c>
      <c r="K159" s="62" t="s">
        <v>46</v>
      </c>
      <c r="L159" s="69">
        <v>1.54</v>
      </c>
    </row>
    <row r="160" spans="1:12" ht="14.4" x14ac:dyDescent="0.3">
      <c r="A160" s="19"/>
      <c r="B160" s="13"/>
      <c r="C160" s="90"/>
      <c r="D160" s="92" t="s">
        <v>30</v>
      </c>
      <c r="E160" s="58" t="s">
        <v>40</v>
      </c>
      <c r="F160" s="59">
        <v>16</v>
      </c>
      <c r="G160" s="60">
        <v>1.17</v>
      </c>
      <c r="H160" s="60">
        <v>0.21</v>
      </c>
      <c r="I160" s="60">
        <v>6.93</v>
      </c>
      <c r="J160" s="60">
        <v>34.130000000000003</v>
      </c>
      <c r="K160" s="62" t="s">
        <v>46</v>
      </c>
      <c r="L160" s="69">
        <v>1.1499999999999999</v>
      </c>
    </row>
    <row r="161" spans="1:12" ht="14.4" x14ac:dyDescent="0.3">
      <c r="A161" s="19"/>
      <c r="B161" s="13"/>
      <c r="C161" s="90"/>
      <c r="D161" s="94"/>
      <c r="E161" s="35"/>
      <c r="F161" s="36"/>
      <c r="G161" s="36"/>
      <c r="H161" s="36"/>
      <c r="I161" s="36"/>
      <c r="J161" s="36"/>
      <c r="K161" s="37"/>
      <c r="L161" s="36"/>
    </row>
    <row r="162" spans="1:12" ht="14.4" x14ac:dyDescent="0.3">
      <c r="A162" s="20"/>
      <c r="B162" s="15"/>
      <c r="C162" s="95"/>
      <c r="D162" s="96" t="s">
        <v>31</v>
      </c>
      <c r="E162" s="82"/>
      <c r="F162" s="83">
        <f>SUM(F155:F161)</f>
        <v>550</v>
      </c>
      <c r="G162" s="86">
        <f t="shared" ref="G162:J162" si="40">SUM(G155:G161)</f>
        <v>19.71</v>
      </c>
      <c r="H162" s="86">
        <f t="shared" si="40"/>
        <v>18.150000000000002</v>
      </c>
      <c r="I162" s="86">
        <f t="shared" si="40"/>
        <v>101.75</v>
      </c>
      <c r="J162" s="86">
        <f t="shared" si="40"/>
        <v>741.38</v>
      </c>
      <c r="K162" s="84"/>
      <c r="L162" s="83">
        <f t="shared" ref="L162" si="41">SUM(L155:L161)</f>
        <v>83.000000000000014</v>
      </c>
    </row>
    <row r="163" spans="1:12" ht="14.4" x14ac:dyDescent="0.3">
      <c r="A163" s="21">
        <f>A155</f>
        <v>2</v>
      </c>
      <c r="B163" s="11">
        <f>B155</f>
        <v>4</v>
      </c>
      <c r="C163" s="97" t="s">
        <v>23</v>
      </c>
      <c r="D163" s="92" t="s">
        <v>25</v>
      </c>
      <c r="E163" s="51" t="s">
        <v>114</v>
      </c>
      <c r="F163" s="53">
        <v>200</v>
      </c>
      <c r="G163" s="70">
        <v>2.61</v>
      </c>
      <c r="H163" s="70">
        <v>4.07</v>
      </c>
      <c r="I163" s="70">
        <v>13.8</v>
      </c>
      <c r="J163" s="70">
        <v>116.44</v>
      </c>
      <c r="K163" s="62" t="s">
        <v>113</v>
      </c>
      <c r="L163" s="69">
        <v>9.01</v>
      </c>
    </row>
    <row r="164" spans="1:12" ht="14.4" x14ac:dyDescent="0.3">
      <c r="A164" s="19"/>
      <c r="B164" s="13"/>
      <c r="C164" s="90"/>
      <c r="D164" s="92" t="s">
        <v>26</v>
      </c>
      <c r="E164" s="51" t="s">
        <v>87</v>
      </c>
      <c r="F164" s="53">
        <v>90</v>
      </c>
      <c r="G164" s="54">
        <v>7.46</v>
      </c>
      <c r="H164" s="54">
        <v>9.49</v>
      </c>
      <c r="I164" s="54">
        <v>10.7</v>
      </c>
      <c r="J164" s="54">
        <v>274.10000000000002</v>
      </c>
      <c r="K164" s="53" t="s">
        <v>52</v>
      </c>
      <c r="L164" s="69">
        <v>41.77</v>
      </c>
    </row>
    <row r="165" spans="1:12" ht="27.6" x14ac:dyDescent="0.3">
      <c r="A165" s="19"/>
      <c r="B165" s="13"/>
      <c r="C165" s="90"/>
      <c r="D165" s="92" t="s">
        <v>27</v>
      </c>
      <c r="E165" s="63" t="s">
        <v>106</v>
      </c>
      <c r="F165" s="64">
        <v>150</v>
      </c>
      <c r="G165" s="60">
        <f>5.67+0.02</f>
        <v>5.6899999999999995</v>
      </c>
      <c r="H165" s="60">
        <f>5.42+1.5</f>
        <v>6.92</v>
      </c>
      <c r="I165" s="60">
        <f>36.67+0.03</f>
        <v>36.700000000000003</v>
      </c>
      <c r="J165" s="60">
        <f>210.11+13.2</f>
        <v>223.31</v>
      </c>
      <c r="K165" s="62" t="s">
        <v>61</v>
      </c>
      <c r="L165" s="69">
        <v>10.9</v>
      </c>
    </row>
    <row r="166" spans="1:12" ht="16.5" customHeight="1" x14ac:dyDescent="0.3">
      <c r="A166" s="19"/>
      <c r="B166" s="13"/>
      <c r="C166" s="10"/>
      <c r="D166" s="7" t="s">
        <v>24</v>
      </c>
      <c r="E166" s="58" t="s">
        <v>85</v>
      </c>
      <c r="F166" s="64">
        <v>60</v>
      </c>
      <c r="G166" s="60">
        <v>1.2</v>
      </c>
      <c r="H166" s="60">
        <v>2.8</v>
      </c>
      <c r="I166" s="60">
        <v>4.2</v>
      </c>
      <c r="J166" s="60">
        <v>57</v>
      </c>
      <c r="K166" s="62" t="s">
        <v>86</v>
      </c>
      <c r="L166" s="69">
        <v>8.4</v>
      </c>
    </row>
    <row r="167" spans="1:12" ht="14.4" x14ac:dyDescent="0.3">
      <c r="A167" s="19"/>
      <c r="B167" s="13"/>
      <c r="C167" s="10"/>
      <c r="D167" s="99" t="s">
        <v>28</v>
      </c>
      <c r="E167" s="58" t="s">
        <v>63</v>
      </c>
      <c r="F167" s="53">
        <v>180</v>
      </c>
      <c r="G167" s="70">
        <v>0.54</v>
      </c>
      <c r="H167" s="70">
        <v>0.02</v>
      </c>
      <c r="I167" s="70">
        <v>8.8800000000000008</v>
      </c>
      <c r="J167" s="70">
        <v>37.44</v>
      </c>
      <c r="K167" s="62" t="s">
        <v>65</v>
      </c>
      <c r="L167" s="69">
        <v>9</v>
      </c>
    </row>
    <row r="168" spans="1:12" ht="14.4" x14ac:dyDescent="0.3">
      <c r="A168" s="19"/>
      <c r="B168" s="13"/>
      <c r="C168" s="10"/>
      <c r="D168" s="7" t="s">
        <v>29</v>
      </c>
      <c r="E168" s="58" t="s">
        <v>50</v>
      </c>
      <c r="F168" s="59">
        <v>45</v>
      </c>
      <c r="G168" s="60">
        <v>3.56</v>
      </c>
      <c r="H168" s="60">
        <v>0.45</v>
      </c>
      <c r="I168" s="60">
        <v>21.71</v>
      </c>
      <c r="J168" s="60">
        <v>105.21</v>
      </c>
      <c r="K168" s="62" t="s">
        <v>46</v>
      </c>
      <c r="L168" s="69">
        <v>2.52</v>
      </c>
    </row>
    <row r="169" spans="1:12" ht="14.4" x14ac:dyDescent="0.3">
      <c r="A169" s="19"/>
      <c r="B169" s="13"/>
      <c r="C169" s="10"/>
      <c r="D169" s="7" t="s">
        <v>30</v>
      </c>
      <c r="E169" s="58" t="s">
        <v>40</v>
      </c>
      <c r="F169" s="59">
        <v>24</v>
      </c>
      <c r="G169" s="60">
        <v>1.76</v>
      </c>
      <c r="H169" s="60">
        <v>0.32</v>
      </c>
      <c r="I169" s="60">
        <v>10.4</v>
      </c>
      <c r="J169" s="60">
        <v>51.2</v>
      </c>
      <c r="K169" s="62" t="s">
        <v>46</v>
      </c>
      <c r="L169" s="69">
        <v>1.4</v>
      </c>
    </row>
    <row r="170" spans="1:12" ht="14.4" x14ac:dyDescent="0.3">
      <c r="A170" s="19"/>
      <c r="B170" s="13"/>
      <c r="C170" s="10"/>
      <c r="D170" s="6"/>
      <c r="E170" s="35"/>
      <c r="F170" s="36"/>
      <c r="G170" s="36"/>
      <c r="H170" s="36"/>
      <c r="I170" s="36"/>
      <c r="J170" s="36"/>
      <c r="K170" s="37"/>
      <c r="L170" s="36"/>
    </row>
    <row r="171" spans="1:12" ht="14.4" x14ac:dyDescent="0.3">
      <c r="A171" s="19"/>
      <c r="B171" s="13"/>
      <c r="C171" s="10"/>
      <c r="D171" s="6"/>
      <c r="E171" s="35"/>
      <c r="F171" s="36"/>
      <c r="G171" s="36"/>
      <c r="H171" s="36"/>
      <c r="I171" s="36"/>
      <c r="J171" s="36"/>
      <c r="K171" s="37"/>
      <c r="L171" s="36"/>
    </row>
    <row r="172" spans="1:12" ht="14.4" x14ac:dyDescent="0.3">
      <c r="A172" s="20"/>
      <c r="B172" s="15"/>
      <c r="C172" s="8"/>
      <c r="D172" s="81" t="s">
        <v>31</v>
      </c>
      <c r="E172" s="82"/>
      <c r="F172" s="83">
        <f>SUM(F163:F171)</f>
        <v>749</v>
      </c>
      <c r="G172" s="83">
        <f>SUM(G163:G171)</f>
        <v>22.82</v>
      </c>
      <c r="H172" s="83">
        <f>SUM(H163:H171)</f>
        <v>24.07</v>
      </c>
      <c r="I172" s="83">
        <f>SUM(I163:I171)</f>
        <v>106.39000000000001</v>
      </c>
      <c r="J172" s="83">
        <f>SUM(J163:J171)</f>
        <v>864.7</v>
      </c>
      <c r="K172" s="84"/>
      <c r="L172" s="83">
        <f>SUM(L163:L171)</f>
        <v>83</v>
      </c>
    </row>
    <row r="173" spans="1:12" ht="15" thickBot="1" x14ac:dyDescent="0.3">
      <c r="A173" s="24">
        <f>A155</f>
        <v>2</v>
      </c>
      <c r="B173" s="25">
        <f>B155</f>
        <v>4</v>
      </c>
      <c r="C173" s="107" t="s">
        <v>4</v>
      </c>
      <c r="D173" s="108"/>
      <c r="E173" s="26"/>
      <c r="F173" s="27">
        <f>F162+F172</f>
        <v>1299</v>
      </c>
      <c r="G173" s="27">
        <f t="shared" ref="G173" si="42">G162+G172</f>
        <v>42.53</v>
      </c>
      <c r="H173" s="27">
        <f t="shared" ref="H173" si="43">H162+H172</f>
        <v>42.22</v>
      </c>
      <c r="I173" s="27">
        <f t="shared" ref="I173" si="44">I162+I172</f>
        <v>208.14000000000001</v>
      </c>
      <c r="J173" s="27">
        <f t="shared" ref="J173:L173" si="45">J162+J172</f>
        <v>1606.08</v>
      </c>
      <c r="K173" s="27"/>
      <c r="L173" s="27">
        <f t="shared" si="45"/>
        <v>166</v>
      </c>
    </row>
    <row r="174" spans="1:12" ht="14.4" x14ac:dyDescent="0.3">
      <c r="A174" s="16">
        <v>2</v>
      </c>
      <c r="B174" s="17">
        <v>5</v>
      </c>
      <c r="C174" s="18" t="s">
        <v>19</v>
      </c>
      <c r="D174" s="5" t="s">
        <v>26</v>
      </c>
      <c r="E174" s="61" t="s">
        <v>76</v>
      </c>
      <c r="F174" s="64">
        <v>200</v>
      </c>
      <c r="G174" s="70">
        <v>13.95</v>
      </c>
      <c r="H174" s="70">
        <v>12.47</v>
      </c>
      <c r="I174" s="70">
        <v>35.729999999999997</v>
      </c>
      <c r="J174" s="70">
        <v>305</v>
      </c>
      <c r="K174" s="62" t="s">
        <v>77</v>
      </c>
      <c r="L174" s="68">
        <v>51.53</v>
      </c>
    </row>
    <row r="175" spans="1:12" ht="14.4" x14ac:dyDescent="0.3">
      <c r="A175" s="19"/>
      <c r="B175" s="13"/>
      <c r="C175" s="10"/>
      <c r="D175" s="7" t="s">
        <v>24</v>
      </c>
      <c r="E175" s="58" t="s">
        <v>120</v>
      </c>
      <c r="F175" s="64">
        <v>60</v>
      </c>
      <c r="G175" s="70">
        <v>1.02</v>
      </c>
      <c r="H175" s="70">
        <v>2</v>
      </c>
      <c r="I175" s="70">
        <v>15.07</v>
      </c>
      <c r="J175" s="70">
        <v>64</v>
      </c>
      <c r="K175" s="62" t="s">
        <v>94</v>
      </c>
      <c r="L175" s="69">
        <v>10</v>
      </c>
    </row>
    <row r="176" spans="1:12" ht="14.4" x14ac:dyDescent="0.3">
      <c r="A176" s="19"/>
      <c r="B176" s="13"/>
      <c r="C176" s="10"/>
      <c r="D176" s="99" t="s">
        <v>21</v>
      </c>
      <c r="E176" s="65" t="s">
        <v>49</v>
      </c>
      <c r="F176" s="53">
        <v>200</v>
      </c>
      <c r="G176" s="70">
        <v>0.53</v>
      </c>
      <c r="H176" s="70">
        <v>0.02</v>
      </c>
      <c r="I176" s="70">
        <v>9.4700000000000006</v>
      </c>
      <c r="J176" s="70">
        <v>40</v>
      </c>
      <c r="K176" s="62" t="s">
        <v>55</v>
      </c>
      <c r="L176" s="69">
        <v>3.4</v>
      </c>
    </row>
    <row r="177" spans="1:12" ht="14.4" x14ac:dyDescent="0.3">
      <c r="A177" s="19"/>
      <c r="B177" s="13"/>
      <c r="C177" s="10"/>
      <c r="D177" s="7" t="s">
        <v>29</v>
      </c>
      <c r="E177" s="58" t="s">
        <v>39</v>
      </c>
      <c r="F177" s="59">
        <v>29</v>
      </c>
      <c r="G177" s="60">
        <v>2.34</v>
      </c>
      <c r="H177" s="60">
        <v>0.28000000000000003</v>
      </c>
      <c r="I177" s="60">
        <v>14.45</v>
      </c>
      <c r="J177" s="60">
        <v>69.989999999999995</v>
      </c>
      <c r="K177" s="62" t="s">
        <v>46</v>
      </c>
      <c r="L177" s="69">
        <v>1.66</v>
      </c>
    </row>
    <row r="178" spans="1:12" ht="14.4" x14ac:dyDescent="0.3">
      <c r="A178" s="19"/>
      <c r="B178" s="13"/>
      <c r="C178" s="10"/>
      <c r="D178" s="7" t="s">
        <v>30</v>
      </c>
      <c r="E178" s="58" t="s">
        <v>40</v>
      </c>
      <c r="F178" s="59">
        <v>16</v>
      </c>
      <c r="G178" s="60">
        <v>1.17</v>
      </c>
      <c r="H178" s="60">
        <v>0.21</v>
      </c>
      <c r="I178" s="60">
        <v>6.93</v>
      </c>
      <c r="J178" s="60">
        <v>34.130000000000003</v>
      </c>
      <c r="K178" s="62" t="s">
        <v>46</v>
      </c>
      <c r="L178" s="69">
        <v>0.91</v>
      </c>
    </row>
    <row r="179" spans="1:12" ht="14.4" x14ac:dyDescent="0.3">
      <c r="A179" s="19"/>
      <c r="B179" s="13"/>
      <c r="C179" s="10"/>
      <c r="D179" s="99" t="s">
        <v>124</v>
      </c>
      <c r="E179" s="58" t="s">
        <v>97</v>
      </c>
      <c r="F179" s="36">
        <v>10</v>
      </c>
      <c r="G179" s="36">
        <v>0.1</v>
      </c>
      <c r="H179" s="36">
        <v>4.2</v>
      </c>
      <c r="I179" s="36">
        <v>0.13</v>
      </c>
      <c r="J179" s="36">
        <v>66</v>
      </c>
      <c r="K179" s="80" t="s">
        <v>99</v>
      </c>
      <c r="L179" s="36">
        <v>15.5</v>
      </c>
    </row>
    <row r="180" spans="1:12" ht="14.4" x14ac:dyDescent="0.3">
      <c r="A180" s="19"/>
      <c r="B180" s="13"/>
      <c r="C180" s="10"/>
      <c r="D180" s="6"/>
      <c r="E180" s="35"/>
      <c r="F180" s="36"/>
      <c r="G180" s="36"/>
      <c r="H180" s="36"/>
      <c r="I180" s="36"/>
      <c r="J180" s="36"/>
      <c r="K180" s="37"/>
      <c r="L180" s="36"/>
    </row>
    <row r="181" spans="1:12" ht="15.75" customHeight="1" x14ac:dyDescent="0.3">
      <c r="A181" s="20"/>
      <c r="B181" s="15"/>
      <c r="C181" s="8"/>
      <c r="D181" s="81" t="s">
        <v>31</v>
      </c>
      <c r="E181" s="82"/>
      <c r="F181" s="83">
        <f>SUM(F174:F180)</f>
        <v>515</v>
      </c>
      <c r="G181" s="83">
        <f t="shared" ref="G181:J181" si="46">SUM(G174:G180)</f>
        <v>19.11</v>
      </c>
      <c r="H181" s="83">
        <f t="shared" si="46"/>
        <v>19.18</v>
      </c>
      <c r="I181" s="83">
        <f t="shared" si="46"/>
        <v>81.78</v>
      </c>
      <c r="J181" s="83">
        <f t="shared" si="46"/>
        <v>579.12</v>
      </c>
      <c r="K181" s="84"/>
      <c r="L181" s="83">
        <f t="shared" ref="L181" si="47">SUM(L174:L180)</f>
        <v>83</v>
      </c>
    </row>
    <row r="182" spans="1:12" ht="14.4" x14ac:dyDescent="0.3">
      <c r="A182" s="21">
        <f>A174</f>
        <v>2</v>
      </c>
      <c r="B182" s="11">
        <f>B174</f>
        <v>5</v>
      </c>
      <c r="C182" s="9" t="s">
        <v>23</v>
      </c>
      <c r="D182" s="7" t="s">
        <v>25</v>
      </c>
      <c r="E182" s="51" t="s">
        <v>58</v>
      </c>
      <c r="F182" s="53">
        <v>200</v>
      </c>
      <c r="G182" s="54">
        <v>3.61</v>
      </c>
      <c r="H182" s="54">
        <v>7.39</v>
      </c>
      <c r="I182" s="54">
        <v>14</v>
      </c>
      <c r="J182" s="54">
        <v>132</v>
      </c>
      <c r="K182" s="62" t="s">
        <v>59</v>
      </c>
      <c r="L182" s="69">
        <v>9.1999999999999993</v>
      </c>
    </row>
    <row r="183" spans="1:12" ht="14.4" x14ac:dyDescent="0.3">
      <c r="A183" s="19"/>
      <c r="B183" s="13"/>
      <c r="C183" s="10"/>
      <c r="D183" s="7" t="s">
        <v>26</v>
      </c>
      <c r="E183" s="61" t="s">
        <v>76</v>
      </c>
      <c r="F183" s="64">
        <v>200</v>
      </c>
      <c r="G183" s="70">
        <v>13.95</v>
      </c>
      <c r="H183" s="70">
        <v>12.47</v>
      </c>
      <c r="I183" s="70">
        <v>35.729999999999997</v>
      </c>
      <c r="J183" s="70">
        <v>305</v>
      </c>
      <c r="K183" s="62" t="s">
        <v>77</v>
      </c>
      <c r="L183" s="69">
        <v>51.53</v>
      </c>
    </row>
    <row r="184" spans="1:12" ht="14.4" x14ac:dyDescent="0.3">
      <c r="A184" s="19"/>
      <c r="B184" s="13"/>
      <c r="C184" s="10"/>
      <c r="D184" s="7" t="s">
        <v>24</v>
      </c>
      <c r="E184" s="58" t="s">
        <v>93</v>
      </c>
      <c r="F184" s="64">
        <v>60</v>
      </c>
      <c r="G184" s="70">
        <v>1.02</v>
      </c>
      <c r="H184" s="70">
        <v>3</v>
      </c>
      <c r="I184" s="70">
        <v>15.07</v>
      </c>
      <c r="J184" s="70">
        <v>64</v>
      </c>
      <c r="K184" s="62" t="s">
        <v>94</v>
      </c>
      <c r="L184" s="69">
        <v>10</v>
      </c>
    </row>
    <row r="185" spans="1:12" ht="14.4" x14ac:dyDescent="0.3">
      <c r="A185" s="19"/>
      <c r="B185" s="13"/>
      <c r="C185" s="10"/>
      <c r="D185" s="7" t="s">
        <v>28</v>
      </c>
      <c r="E185" s="65" t="s">
        <v>63</v>
      </c>
      <c r="F185" s="53">
        <v>200</v>
      </c>
      <c r="G185" s="70">
        <v>1.1599999999999999</v>
      </c>
      <c r="H185" s="70">
        <v>0.3</v>
      </c>
      <c r="I185" s="70">
        <v>28</v>
      </c>
      <c r="J185" s="70">
        <v>196.38</v>
      </c>
      <c r="K185" s="62" t="s">
        <v>65</v>
      </c>
      <c r="L185" s="69">
        <v>9.92</v>
      </c>
    </row>
    <row r="186" spans="1:12" ht="14.4" x14ac:dyDescent="0.3">
      <c r="A186" s="19"/>
      <c r="B186" s="13"/>
      <c r="C186" s="10"/>
      <c r="D186" s="7" t="s">
        <v>29</v>
      </c>
      <c r="E186" s="58" t="s">
        <v>50</v>
      </c>
      <c r="F186" s="59">
        <v>20</v>
      </c>
      <c r="G186" s="60">
        <v>1.89</v>
      </c>
      <c r="H186" s="60">
        <v>0.23</v>
      </c>
      <c r="I186" s="60">
        <v>9.65</v>
      </c>
      <c r="J186" s="60">
        <v>62.34</v>
      </c>
      <c r="K186" s="62" t="s">
        <v>46</v>
      </c>
      <c r="L186" s="69">
        <v>1</v>
      </c>
    </row>
    <row r="187" spans="1:12" ht="14.4" x14ac:dyDescent="0.3">
      <c r="A187" s="19"/>
      <c r="B187" s="13"/>
      <c r="C187" s="10"/>
      <c r="D187" s="7" t="s">
        <v>30</v>
      </c>
      <c r="E187" s="58" t="s">
        <v>40</v>
      </c>
      <c r="F187" s="59">
        <v>23</v>
      </c>
      <c r="G187" s="60">
        <v>1.74</v>
      </c>
      <c r="H187" s="60">
        <v>0.3</v>
      </c>
      <c r="I187" s="60">
        <v>9.99</v>
      </c>
      <c r="J187" s="60">
        <v>51</v>
      </c>
      <c r="K187" s="62" t="s">
        <v>46</v>
      </c>
      <c r="L187" s="69">
        <v>1.35</v>
      </c>
    </row>
    <row r="188" spans="1:12" ht="14.4" x14ac:dyDescent="0.3">
      <c r="A188" s="19"/>
      <c r="B188" s="13"/>
      <c r="C188" s="10"/>
      <c r="D188" s="6"/>
      <c r="E188" s="35"/>
      <c r="F188" s="36"/>
      <c r="G188" s="36"/>
      <c r="H188" s="36"/>
      <c r="I188" s="36"/>
      <c r="J188" s="36"/>
      <c r="K188" s="37"/>
      <c r="L188" s="36"/>
    </row>
    <row r="189" spans="1:12" ht="14.4" x14ac:dyDescent="0.3">
      <c r="A189" s="19"/>
      <c r="B189" s="13"/>
      <c r="C189" s="10"/>
      <c r="D189" s="6"/>
      <c r="E189" s="35"/>
      <c r="F189" s="36"/>
      <c r="G189" s="36"/>
      <c r="H189" s="36"/>
      <c r="I189" s="36"/>
      <c r="J189" s="36"/>
      <c r="K189" s="37"/>
      <c r="L189" s="36"/>
    </row>
    <row r="190" spans="1:12" ht="14.4" x14ac:dyDescent="0.3">
      <c r="A190" s="20"/>
      <c r="B190" s="15"/>
      <c r="C190" s="8"/>
      <c r="D190" s="81" t="s">
        <v>31</v>
      </c>
      <c r="E190" s="82"/>
      <c r="F190" s="83">
        <f>SUM(F182:F189)</f>
        <v>703</v>
      </c>
      <c r="G190" s="83">
        <f>SUM(G182:G189)</f>
        <v>23.369999999999997</v>
      </c>
      <c r="H190" s="83">
        <f>SUM(H182:H189)</f>
        <v>23.69</v>
      </c>
      <c r="I190" s="83">
        <f>SUM(I182:I189)</f>
        <v>112.44</v>
      </c>
      <c r="J190" s="83">
        <f>SUM(J182:J189)</f>
        <v>810.72</v>
      </c>
      <c r="K190" s="84"/>
      <c r="L190" s="83">
        <f>SUM(L182:L189)</f>
        <v>83</v>
      </c>
    </row>
    <row r="191" spans="1:12" ht="14.4" x14ac:dyDescent="0.25">
      <c r="A191" s="24">
        <f>A174</f>
        <v>2</v>
      </c>
      <c r="B191" s="25">
        <f>B174</f>
        <v>5</v>
      </c>
      <c r="C191" s="107" t="s">
        <v>4</v>
      </c>
      <c r="D191" s="108"/>
      <c r="E191" s="26"/>
      <c r="F191" s="27">
        <f>F181+F190</f>
        <v>1218</v>
      </c>
      <c r="G191" s="27">
        <f>G181+G190</f>
        <v>42.48</v>
      </c>
      <c r="H191" s="27">
        <f>H181+H190</f>
        <v>42.870000000000005</v>
      </c>
      <c r="I191" s="27">
        <f>I181+I190</f>
        <v>194.22</v>
      </c>
      <c r="J191" s="27">
        <f>J181+J190</f>
        <v>1389.8400000000001</v>
      </c>
      <c r="K191" s="27"/>
      <c r="L191" s="27">
        <f>L181+L190</f>
        <v>166</v>
      </c>
    </row>
    <row r="192" spans="1:12" ht="23.25" customHeight="1" x14ac:dyDescent="0.25">
      <c r="A192" s="22"/>
      <c r="B192" s="23"/>
      <c r="C192" s="106" t="s">
        <v>5</v>
      </c>
      <c r="D192" s="106"/>
      <c r="E192" s="106"/>
      <c r="F192" s="29">
        <f>(F24+F43+F62+F80+F98+F117+F136+F154+F173+F191)/(IF(F24=0,0,1)+IF(F43=0,0,1)+IF(F62=0,0,1)+IF(F80=0,0,1)+IF(F98=0,0,1)+IF(F117=0,0,1)+IF(F136=0,0,1)+IF(F154=0,0,1)+IF(F173=0,0,1)+IF(F191=0,0,1))</f>
        <v>1266.0999999999999</v>
      </c>
      <c r="G192" s="29">
        <f>(G24+G43+G62+G80+G98+G117+G136+G154+G173+G191)/(IF(G24=0,0,1)+IF(G43=0,0,1)+IF(G62=0,0,1)+IF(G80=0,0,1)+IF(G98=0,0,1)+IF(G117=0,0,1)+IF(G136=0,0,1)+IF(G154=0,0,1)+IF(G173=0,0,1)+IF(G191=0,0,1))</f>
        <v>43.165999999999997</v>
      </c>
      <c r="H192" s="29">
        <f>(H24+H43+H62+H80+H98+H117+H136+H154+H173+H191)/(IF(H24=0,0,1)+IF(H43=0,0,1)+IF(H62=0,0,1)+IF(H80=0,0,1)+IF(H98=0,0,1)+IF(H117=0,0,1)+IF(H136=0,0,1)+IF(H154=0,0,1)+IF(H173=0,0,1)+IF(H191=0,0,1))</f>
        <v>43.318000000000005</v>
      </c>
      <c r="I192" s="29">
        <f>(I24+I43+I62+I80+I98+I117+I136+I154+I173+I191)/(IF(I24=0,0,1)+IF(I43=0,0,1)+IF(I62=0,0,1)+IF(I80=0,0,1)+IF(I98=0,0,1)+IF(I117=0,0,1)+IF(I136=0,0,1)+IF(I154=0,0,1)+IF(I173=0,0,1)+IF(I191=0,0,1))</f>
        <v>190.22340000000003</v>
      </c>
      <c r="J192" s="29">
        <f>(J24+J43+J62+J80+J98+J117+J136+J154+J173+J191)/(IF(J24=0,0,1)+IF(J43=0,0,1)+IF(J62=0,0,1)+IF(J80=0,0,1)+IF(J98=0,0,1)+IF(J117=0,0,1)+IF(J136=0,0,1)+IF(J154=0,0,1)+IF(J173=0,0,1)+IF(J191=0,0,1))</f>
        <v>1324.9150000000002</v>
      </c>
      <c r="K192" s="29"/>
      <c r="L192" s="87">
        <f>(L24+L43+L62+L80+L98+L117+L136+L154+L173+L191)/(IF(L24=0,0,1)+IF(L43=0,0,1)+IF(L62=0,0,1)+IF(L80=0,0,1)+IF(L98=0,0,1)+IF(L117=0,0,1)+IF(L136=0,0,1)+IF(L154=0,0,1)+IF(L173=0,0,1)+IF(L191=0,0,1))</f>
        <v>166.00299999999999</v>
      </c>
    </row>
  </sheetData>
  <mergeCells count="14">
    <mergeCell ref="C80:D80"/>
    <mergeCell ref="C98:D98"/>
    <mergeCell ref="C24:D24"/>
    <mergeCell ref="C192:E192"/>
    <mergeCell ref="C191:D191"/>
    <mergeCell ref="C117:D117"/>
    <mergeCell ref="C136:D136"/>
    <mergeCell ref="C154:D154"/>
    <mergeCell ref="C173:D173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 Школа</cp:lastModifiedBy>
  <cp:lastPrinted>2025-11-10T12:58:58Z</cp:lastPrinted>
  <dcterms:created xsi:type="dcterms:W3CDTF">2022-05-16T14:23:56Z</dcterms:created>
  <dcterms:modified xsi:type="dcterms:W3CDTF">2026-01-13T18:41:19Z</dcterms:modified>
</cp:coreProperties>
</file>